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externalReferences>
    <externalReference r:id="rId11"/>
  </externalReferences>
  <calcPr calcId="144525"/>
</workbook>
</file>

<file path=xl/sharedStrings.xml><?xml version="1.0" encoding="utf-8"?>
<sst xmlns="http://schemas.openxmlformats.org/spreadsheetml/2006/main" count="371" uniqueCount="272">
  <si>
    <t>2023年部门预算公开套表</t>
  </si>
  <si>
    <t>重庆市沙坪坝区商务委员会（本级）</t>
  </si>
  <si>
    <t>（公章）</t>
  </si>
  <si>
    <r>
      <rPr>
        <sz val="12"/>
        <color rgb="FF000000"/>
        <rFont val="方正仿宋_GBK"/>
        <charset val="134"/>
      </rPr>
      <t>报送日期：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月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_GBK"/>
        <charset val="134"/>
      </rPr>
      <t>日</t>
    </r>
  </si>
  <si>
    <t>单位负责人签章：               财务负责人签章：               制表人签章：</t>
  </si>
  <si>
    <t>表一</t>
  </si>
  <si>
    <t>财政拨款收支总表</t>
  </si>
  <si>
    <t>编制单位：重庆市沙坪坝区商务委员会（本级）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</si>
  <si>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</si>
  <si>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</si>
  <si>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</si>
  <si>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</si>
  <si>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</si>
  <si>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</si>
  <si>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</si>
  <si>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</si>
  <si>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</si>
  <si>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</si>
  <si>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</si>
  <si>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</si>
  <si>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</si>
  <si>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</si>
  <si>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</si>
  <si>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</si>
  <si>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</si>
  <si>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商业服务业等支出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</si>
  <si>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</si>
  <si>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</si>
  <si>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</si>
  <si>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</si>
  <si>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</si>
  <si>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</si>
  <si>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</si>
  <si>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</si>
  <si>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</si>
  <si>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</si>
  <si>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</si>
  <si>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</si>
  <si>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</si>
  <si>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</si>
  <si>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</si>
  <si>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</si>
  <si>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</si>
  <si>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</si>
  <si>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20113</t>
    </r>
  </si>
  <si>
    <r>
      <rPr>
        <sz val="10"/>
        <color rgb="FF000000"/>
        <rFont val="方正仿宋_GBK"/>
        <charset val="134"/>
      </rPr>
      <t> 商贸事务</t>
    </r>
  </si>
  <si>
    <r>
      <rPr>
        <sz val="10"/>
        <color rgb="FF000000"/>
        <rFont val="方正仿宋_GBK"/>
        <charset val="134"/>
      </rPr>
      <t>  2011301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</si>
  <si>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</si>
  <si>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2011302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</si>
  <si>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</si>
  <si>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2011307</t>
    </r>
  </si>
  <si>
    <r>
      <rPr>
        <sz val="10"/>
        <color rgb="FF000000"/>
        <rFont val="方正仿宋_GBK"/>
        <charset val="134"/>
      </rPr>
      <t>  国内贸易管理</t>
    </r>
  </si>
  <si>
    <r>
      <rPr>
        <sz val="10"/>
        <color rgb="FF000000"/>
        <rFont val="方正仿宋_GBK"/>
        <charset val="134"/>
      </rPr>
      <t>  2011308</t>
    </r>
  </si>
  <si>
    <r>
      <rPr>
        <sz val="10"/>
        <color rgb="FF000000"/>
        <rFont val="方正仿宋_GBK"/>
        <charset val="134"/>
      </rPr>
      <t>  招商引资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</si>
  <si>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</si>
  <si>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</si>
  <si>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</si>
  <si>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</si>
  <si>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</si>
  <si>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</si>
  <si>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</si>
  <si>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</si>
  <si>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</si>
  <si>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</si>
  <si>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</si>
  <si>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</si>
  <si>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</si>
  <si>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</si>
  <si>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</si>
  <si>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</si>
  <si>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</si>
  <si>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</si>
  <si>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216</t>
  </si>
  <si>
    <r>
      <rPr>
        <sz val="10"/>
        <color rgb="FF000000"/>
        <rFont val="方正仿宋_GBK"/>
        <charset val="134"/>
      </rPr>
      <t> 21602</t>
    </r>
  </si>
  <si>
    <r>
      <rPr>
        <sz val="10"/>
        <color rgb="FF000000"/>
        <rFont val="方正仿宋_GBK"/>
        <charset val="134"/>
      </rPr>
      <t> 商业流通事务</t>
    </r>
  </si>
  <si>
    <r>
      <rPr>
        <sz val="10"/>
        <color rgb="FF000000"/>
        <rFont val="方正仿宋_GBK"/>
        <charset val="134"/>
      </rPr>
      <t>  2160299</t>
    </r>
  </si>
  <si>
    <r>
      <rPr>
        <sz val="10"/>
        <color rgb="FF000000"/>
        <rFont val="方正仿宋_GBK"/>
        <charset val="134"/>
      </rPr>
      <t>  其他商业流通事务支出</t>
    </r>
  </si>
  <si>
    <r>
      <rPr>
        <sz val="10"/>
        <color rgb="FF000000"/>
        <rFont val="方正仿宋_GBK"/>
        <charset val="134"/>
      </rPr>
      <t> 21606</t>
    </r>
  </si>
  <si>
    <r>
      <rPr>
        <sz val="10"/>
        <color rgb="FF000000"/>
        <rFont val="方正仿宋_GBK"/>
        <charset val="134"/>
      </rPr>
      <t> 涉外发展服务支出</t>
    </r>
  </si>
  <si>
    <r>
      <rPr>
        <sz val="10"/>
        <color rgb="FF000000"/>
        <rFont val="方正仿宋_GBK"/>
        <charset val="134"/>
      </rPr>
      <t>  2160699</t>
    </r>
  </si>
  <si>
    <r>
      <rPr>
        <sz val="10"/>
        <color rgb="FF000000"/>
        <rFont val="方正仿宋_GBK"/>
        <charset val="134"/>
      </rPr>
      <t>  其他涉外发展服务支出</t>
    </r>
  </si>
  <si>
    <r>
      <rPr>
        <sz val="10"/>
        <color rgb="FF000000"/>
        <rFont val="方正仿宋_GBK"/>
        <charset val="134"/>
      </rPr>
      <t> 21699</t>
    </r>
  </si>
  <si>
    <r>
      <rPr>
        <sz val="10"/>
        <color rgb="FF000000"/>
        <rFont val="方正仿宋_GBK"/>
        <charset val="134"/>
      </rPr>
      <t> 其他商业服务业等支出</t>
    </r>
  </si>
  <si>
    <r>
      <rPr>
        <sz val="10"/>
        <color rgb="FF000000"/>
        <rFont val="方正仿宋_GBK"/>
        <charset val="134"/>
      </rPr>
      <t>  2169999</t>
    </r>
  </si>
  <si>
    <r>
      <rPr>
        <sz val="10"/>
        <color rgb="FF000000"/>
        <rFont val="方正仿宋_GBK"/>
        <charset val="134"/>
      </rPr>
      <t>  其他商业服务业等支出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</si>
  <si>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</si>
  <si>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</si>
  <si>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</si>
  <si>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</si>
  <si>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</si>
  <si>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</si>
  <si>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</si>
  <si>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</si>
  <si>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</si>
  <si>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</si>
  <si>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</si>
  <si>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</si>
  <si>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</si>
  <si>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</si>
  <si>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</si>
  <si>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</si>
  <si>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</si>
  <si>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</si>
  <si>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</si>
  <si>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</si>
  <si>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</si>
  <si>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</si>
  <si>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</si>
  <si>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</si>
  <si>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</si>
  <si>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</si>
  <si>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</si>
  <si>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</si>
  <si>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</si>
  <si>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</si>
  <si>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</si>
  <si>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</si>
  <si>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</si>
  <si>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</si>
  <si>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</si>
  <si>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</si>
  <si>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</si>
  <si>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</si>
  <si>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</si>
  <si>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</si>
  <si>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</si>
  <si>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</si>
  <si>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</si>
  <si>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</si>
  <si>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</si>
  <si>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</si>
  <si>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</si>
  <si>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</si>
  <si>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</si>
  <si>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</si>
  <si>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</si>
  <si>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</si>
  <si>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</si>
  <si>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</si>
  <si>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</si>
  <si>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</si>
  <si>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</si>
  <si>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</si>
  <si>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</si>
  <si>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表四</t>
  </si>
  <si>
    <t>一般公共预算“三公”经费支出表</t>
  </si>
  <si>
    <t>2022年预算数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</si>
  <si>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</si>
  <si>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</si>
  <si>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</si>
  <si>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</si>
  <si>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</si>
  <si>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</si>
  <si>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</si>
  <si>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</si>
  <si>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</si>
  <si>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</si>
  <si>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</si>
  <si>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</si>
  <si>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</si>
  <si>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</si>
  <si>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</si>
  <si>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</si>
  <si>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</si>
  <si>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</si>
  <si>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</si>
  <si>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</si>
  <si>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</si>
  <si>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</si>
  <si>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</si>
  <si>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</si>
  <si>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</si>
  <si>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</si>
  <si>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</si>
  <si>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</si>
  <si>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</si>
  <si>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</si>
  <si>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</si>
  <si>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</si>
  <si>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20113</t>
    </r>
  </si>
  <si>
    <r>
      <rPr>
        <sz val="9"/>
        <rFont val="方正仿宋_GBK"/>
        <charset val="134"/>
      </rPr>
      <t> 商贸事务</t>
    </r>
  </si>
  <si>
    <r>
      <rPr>
        <sz val="9"/>
        <rFont val="方正仿宋_GBK"/>
        <charset val="134"/>
      </rPr>
      <t>  2011301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</si>
  <si>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</si>
  <si>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2011302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</si>
  <si>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</si>
  <si>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 2011307</t>
    </r>
  </si>
  <si>
    <r>
      <rPr>
        <sz val="9"/>
        <rFont val="方正仿宋_GBK"/>
        <charset val="134"/>
      </rPr>
      <t>  国内贸易管理</t>
    </r>
  </si>
  <si>
    <r>
      <rPr>
        <sz val="9"/>
        <rFont val="方正仿宋_GBK"/>
        <charset val="134"/>
      </rPr>
      <t>  2011308</t>
    </r>
  </si>
  <si>
    <r>
      <rPr>
        <sz val="9"/>
        <rFont val="方正仿宋_GBK"/>
        <charset val="134"/>
      </rPr>
      <t>  招商引资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</si>
  <si>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</si>
  <si>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</si>
  <si>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</si>
  <si>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</si>
  <si>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</si>
  <si>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</si>
  <si>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</si>
  <si>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</si>
  <si>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</si>
  <si>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</si>
  <si>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</si>
  <si>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</si>
  <si>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</si>
  <si>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</si>
  <si>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</si>
  <si>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</si>
  <si>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21602</t>
    </r>
  </si>
  <si>
    <r>
      <rPr>
        <sz val="9"/>
        <rFont val="方正仿宋_GBK"/>
        <charset val="134"/>
      </rPr>
      <t> 商业流通事务</t>
    </r>
  </si>
  <si>
    <r>
      <rPr>
        <sz val="9"/>
        <rFont val="方正仿宋_GBK"/>
        <charset val="134"/>
      </rPr>
      <t>  2160299</t>
    </r>
  </si>
  <si>
    <r>
      <rPr>
        <sz val="9"/>
        <rFont val="方正仿宋_GBK"/>
        <charset val="134"/>
      </rPr>
      <t>  其他商业流通事务支出</t>
    </r>
  </si>
  <si>
    <r>
      <rPr>
        <sz val="9"/>
        <rFont val="方正仿宋_GBK"/>
        <charset val="134"/>
      </rPr>
      <t> 21606</t>
    </r>
  </si>
  <si>
    <r>
      <rPr>
        <sz val="9"/>
        <rFont val="方正仿宋_GBK"/>
        <charset val="134"/>
      </rPr>
      <t> 涉外发展服务支出</t>
    </r>
  </si>
  <si>
    <r>
      <rPr>
        <sz val="9"/>
        <rFont val="方正仿宋_GBK"/>
        <charset val="134"/>
      </rPr>
      <t>  2160699</t>
    </r>
  </si>
  <si>
    <r>
      <rPr>
        <sz val="9"/>
        <rFont val="方正仿宋_GBK"/>
        <charset val="134"/>
      </rPr>
      <t>  其他涉外发展服务支出</t>
    </r>
  </si>
  <si>
    <r>
      <rPr>
        <sz val="9"/>
        <rFont val="方正仿宋_GBK"/>
        <charset val="134"/>
      </rPr>
      <t> 21699</t>
    </r>
  </si>
  <si>
    <r>
      <rPr>
        <sz val="9"/>
        <rFont val="方正仿宋_GBK"/>
        <charset val="134"/>
      </rPr>
      <t> 其他商业服务业等支出</t>
    </r>
  </si>
  <si>
    <r>
      <rPr>
        <sz val="9"/>
        <rFont val="方正仿宋_GBK"/>
        <charset val="134"/>
      </rPr>
      <t>  2169999</t>
    </r>
  </si>
  <si>
    <r>
      <rPr>
        <sz val="9"/>
        <rFont val="方正仿宋_GBK"/>
        <charset val="134"/>
      </rPr>
      <t>  其他商业服务业等支出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</si>
  <si>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</si>
  <si>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</si>
  <si>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</si>
  <si>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</si>
  <si>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</si>
  <si>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</si>
  <si>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</si>
  <si>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</si>
  <si>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20113</t>
    </r>
  </si>
  <si>
    <r>
      <rPr>
        <sz val="12"/>
        <color rgb="FF000000"/>
        <rFont val="方正仿宋_GBK"/>
        <charset val="134"/>
      </rPr>
      <t> 商贸事务</t>
    </r>
  </si>
  <si>
    <r>
      <rPr>
        <sz val="12"/>
        <color rgb="FF000000"/>
        <rFont val="方正仿宋_GBK"/>
        <charset val="134"/>
      </rPr>
      <t>  2011301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</si>
  <si>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</si>
  <si>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2011302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</si>
  <si>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</si>
  <si>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2011307</t>
    </r>
  </si>
  <si>
    <r>
      <rPr>
        <sz val="12"/>
        <color rgb="FF000000"/>
        <rFont val="方正仿宋_GBK"/>
        <charset val="134"/>
      </rPr>
      <t>  国内贸易管理</t>
    </r>
  </si>
  <si>
    <r>
      <rPr>
        <sz val="12"/>
        <color rgb="FF000000"/>
        <rFont val="方正仿宋_GBK"/>
        <charset val="134"/>
      </rPr>
      <t>  2011308</t>
    </r>
  </si>
  <si>
    <r>
      <rPr>
        <sz val="12"/>
        <color rgb="FF000000"/>
        <rFont val="方正仿宋_GBK"/>
        <charset val="134"/>
      </rPr>
      <t>  招商引资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</si>
  <si>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</si>
  <si>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</si>
  <si>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</si>
  <si>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</si>
  <si>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</si>
  <si>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</si>
  <si>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</si>
  <si>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</si>
  <si>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</si>
  <si>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</si>
  <si>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</si>
  <si>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</si>
  <si>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</si>
  <si>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</si>
  <si>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</si>
  <si>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</si>
  <si>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21602</t>
    </r>
  </si>
  <si>
    <r>
      <rPr>
        <sz val="12"/>
        <color rgb="FF000000"/>
        <rFont val="方正仿宋_GBK"/>
        <charset val="134"/>
      </rPr>
      <t> 商业流通事务</t>
    </r>
  </si>
  <si>
    <r>
      <rPr>
        <sz val="12"/>
        <color rgb="FF000000"/>
        <rFont val="方正仿宋_GBK"/>
        <charset val="134"/>
      </rPr>
      <t>  2160299</t>
    </r>
  </si>
  <si>
    <r>
      <rPr>
        <sz val="12"/>
        <color rgb="FF000000"/>
        <rFont val="方正仿宋_GBK"/>
        <charset val="134"/>
      </rPr>
      <t>  其他商业流通事务支出</t>
    </r>
  </si>
  <si>
    <r>
      <rPr>
        <sz val="12"/>
        <color rgb="FF000000"/>
        <rFont val="方正仿宋_GBK"/>
        <charset val="134"/>
      </rPr>
      <t> 21606</t>
    </r>
  </si>
  <si>
    <r>
      <rPr>
        <sz val="12"/>
        <color rgb="FF000000"/>
        <rFont val="方正仿宋_GBK"/>
        <charset val="134"/>
      </rPr>
      <t> 涉外发展服务支出</t>
    </r>
  </si>
  <si>
    <r>
      <rPr>
        <sz val="12"/>
        <color rgb="FF000000"/>
        <rFont val="方正仿宋_GBK"/>
        <charset val="134"/>
      </rPr>
      <t>  2160699</t>
    </r>
  </si>
  <si>
    <r>
      <rPr>
        <sz val="12"/>
        <color rgb="FF000000"/>
        <rFont val="方正仿宋_GBK"/>
        <charset val="134"/>
      </rPr>
      <t>  其他涉外发展服务支出</t>
    </r>
  </si>
  <si>
    <r>
      <rPr>
        <sz val="12"/>
        <color rgb="FF000000"/>
        <rFont val="方正仿宋_GBK"/>
        <charset val="134"/>
      </rPr>
      <t> 21699</t>
    </r>
  </si>
  <si>
    <r>
      <rPr>
        <sz val="12"/>
        <color rgb="FF000000"/>
        <rFont val="方正仿宋_GBK"/>
        <charset val="134"/>
      </rPr>
      <t> 其他商业服务业等支出</t>
    </r>
  </si>
  <si>
    <r>
      <rPr>
        <sz val="12"/>
        <color rgb="FF000000"/>
        <rFont val="方正仿宋_GBK"/>
        <charset val="134"/>
      </rPr>
      <t>  2169999</t>
    </r>
  </si>
  <si>
    <r>
      <rPr>
        <sz val="12"/>
        <color rgb="FF000000"/>
        <rFont val="方正仿宋_GBK"/>
        <charset val="134"/>
      </rPr>
      <t>  其他商业服务业等支出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</si>
  <si>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</si>
  <si>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</si>
  <si>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</si>
  <si>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</si>
  <si>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</si>
  <si>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</si>
  <si>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</si>
  <si>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C</t>
  </si>
  <si>
    <t>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</si>
</sst>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2"/>
      <color indexed="8"/>
      <name val="宋体"/>
      <charset val="1"/>
      <scheme val="minor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4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7" borderId="5" applyNumberFormat="0" applyFon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6" fillId="11" borderId="8" applyNumberFormat="0" applyAlignment="0" applyProtection="0">
      <alignment vertical="center"/>
    </xf>
    <xf numFmtId="0" fontId="47" fillId="11" borderId="4" applyNumberFormat="0" applyAlignment="0" applyProtection="0">
      <alignment vertical="center"/>
    </xf>
    <xf numFmtId="0" fontId="48" fillId="12" borderId="9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44;&#31639;&#20844;&#24320;&#22871;&#34920;-&#21306;&#21830;&#21153;&#22996;&#26426;&#20851;&#26412;&#32423;-2022&#241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</sheetNames>
    <sheetDataSet>
      <sheetData sheetId="0"/>
      <sheetData sheetId="1">
        <row r="6">
          <cell r="F6">
            <v>3993.09</v>
          </cell>
        </row>
        <row r="7">
          <cell r="F7">
            <v>1222.62</v>
          </cell>
        </row>
        <row r="8">
          <cell r="F8">
            <v>92.89</v>
          </cell>
        </row>
        <row r="9">
          <cell r="F9">
            <v>43.53</v>
          </cell>
        </row>
        <row r="10">
          <cell r="F10">
            <v>2608</v>
          </cell>
        </row>
        <row r="11">
          <cell r="F11">
            <v>26.04</v>
          </cell>
        </row>
      </sheetData>
      <sheetData sheetId="2"/>
      <sheetData sheetId="3">
        <row r="9">
          <cell r="B9" t="str">
            <v>301</v>
          </cell>
          <cell r="C9" t="str">
            <v>工资福利支出</v>
          </cell>
          <cell r="D9">
            <v>317.55</v>
          </cell>
          <cell r="E9">
            <v>317.55</v>
          </cell>
        </row>
        <row r="10">
          <cell r="B10" t="str">
            <v> 30101</v>
          </cell>
          <cell r="C10" t="str">
            <v> 基本工资</v>
          </cell>
          <cell r="D10">
            <v>81.25</v>
          </cell>
          <cell r="E10">
            <v>81.25</v>
          </cell>
        </row>
        <row r="11">
          <cell r="B11" t="str">
            <v> 30102</v>
          </cell>
          <cell r="C11" t="str">
            <v> 津贴补贴</v>
          </cell>
          <cell r="D11">
            <v>88.88</v>
          </cell>
          <cell r="E11">
            <v>88.88</v>
          </cell>
        </row>
        <row r="12">
          <cell r="B12" t="str">
            <v> 30103</v>
          </cell>
          <cell r="C12" t="str">
            <v> 奖金</v>
          </cell>
          <cell r="D12">
            <v>16.37</v>
          </cell>
          <cell r="E12">
            <v>16.37</v>
          </cell>
        </row>
        <row r="13">
          <cell r="B13" t="str">
            <v> 30108</v>
          </cell>
          <cell r="C13" t="str">
            <v> 机关事业单位基本养老保险缴费</v>
          </cell>
          <cell r="D13">
            <v>52.09</v>
          </cell>
          <cell r="E13">
            <v>52.09</v>
          </cell>
        </row>
        <row r="14">
          <cell r="B14" t="str">
            <v> 30109</v>
          </cell>
          <cell r="C14" t="str">
            <v> 职业年金缴费</v>
          </cell>
          <cell r="D14">
            <v>26.05</v>
          </cell>
          <cell r="E14">
            <v>26.05</v>
          </cell>
        </row>
        <row r="15">
          <cell r="B15" t="str">
            <v> 30110</v>
          </cell>
          <cell r="C15" t="str">
            <v> 职工基本医疗保险缴费</v>
          </cell>
          <cell r="D15">
            <v>21.71</v>
          </cell>
          <cell r="E15">
            <v>21.71</v>
          </cell>
        </row>
        <row r="16">
          <cell r="B16" t="str">
            <v> 30112</v>
          </cell>
          <cell r="C16" t="str">
            <v> 其他社会保障缴费</v>
          </cell>
          <cell r="D16">
            <v>1.74</v>
          </cell>
          <cell r="E16">
            <v>1.74</v>
          </cell>
        </row>
        <row r="17">
          <cell r="B17" t="str">
            <v> 30113</v>
          </cell>
          <cell r="C17" t="str">
            <v> 住房公积金</v>
          </cell>
          <cell r="D17">
            <v>26.04</v>
          </cell>
          <cell r="E17">
            <v>26.04</v>
          </cell>
        </row>
        <row r="18">
          <cell r="B18" t="str">
            <v> 30114</v>
          </cell>
          <cell r="C18" t="str">
            <v> 医疗费</v>
          </cell>
          <cell r="D18">
            <v>3.42</v>
          </cell>
          <cell r="E18">
            <v>3.42</v>
          </cell>
        </row>
        <row r="19">
          <cell r="B19" t="str">
            <v>302</v>
          </cell>
          <cell r="C19" t="str">
            <v>商品和服务支出</v>
          </cell>
          <cell r="D19">
            <v>158.81</v>
          </cell>
          <cell r="E19">
            <v>28.33</v>
          </cell>
          <cell r="F19">
            <v>130.48</v>
          </cell>
        </row>
        <row r="20">
          <cell r="B20" t="str">
            <v> 30201</v>
          </cell>
          <cell r="C20" t="str">
            <v> 办公费</v>
          </cell>
          <cell r="D20">
            <v>0.1</v>
          </cell>
        </row>
        <row r="20">
          <cell r="F20">
            <v>0.1</v>
          </cell>
        </row>
        <row r="21">
          <cell r="B21" t="str">
            <v> 30202</v>
          </cell>
          <cell r="C21" t="str">
            <v> 印刷费</v>
          </cell>
          <cell r="D21">
            <v>2</v>
          </cell>
        </row>
        <row r="21">
          <cell r="F21">
            <v>2</v>
          </cell>
        </row>
        <row r="22">
          <cell r="B22" t="str">
            <v> 30203</v>
          </cell>
          <cell r="C22" t="str">
            <v> 咨询费</v>
          </cell>
          <cell r="D22">
            <v>1.5</v>
          </cell>
        </row>
        <row r="22">
          <cell r="F22">
            <v>1.5</v>
          </cell>
        </row>
        <row r="23">
          <cell r="B23" t="str">
            <v> 30204</v>
          </cell>
          <cell r="C23" t="str">
            <v> 手续费</v>
          </cell>
          <cell r="D23">
            <v>0.1</v>
          </cell>
        </row>
        <row r="23">
          <cell r="F23">
            <v>0.1</v>
          </cell>
        </row>
        <row r="24">
          <cell r="B24" t="str">
            <v> 30205</v>
          </cell>
          <cell r="C24" t="str">
            <v> 水费</v>
          </cell>
          <cell r="D24">
            <v>0.1</v>
          </cell>
        </row>
        <row r="24">
          <cell r="F24">
            <v>0.1</v>
          </cell>
        </row>
        <row r="25">
          <cell r="B25" t="str">
            <v> 30206</v>
          </cell>
          <cell r="C25" t="str">
            <v> 电费</v>
          </cell>
          <cell r="D25">
            <v>1</v>
          </cell>
        </row>
        <row r="25">
          <cell r="F25">
            <v>1</v>
          </cell>
        </row>
        <row r="26">
          <cell r="B26" t="str">
            <v> 30207</v>
          </cell>
          <cell r="C26" t="str">
            <v> 邮电费</v>
          </cell>
          <cell r="D26">
            <v>8.42</v>
          </cell>
        </row>
        <row r="26">
          <cell r="F26">
            <v>8.42</v>
          </cell>
        </row>
        <row r="27">
          <cell r="B27" t="str">
            <v> 30208</v>
          </cell>
          <cell r="C27" t="str">
            <v> 取暖费</v>
          </cell>
          <cell r="D27">
            <v>0.1</v>
          </cell>
        </row>
        <row r="27">
          <cell r="F27">
            <v>0.1</v>
          </cell>
        </row>
        <row r="28">
          <cell r="B28" t="str">
            <v> 30209</v>
          </cell>
          <cell r="C28" t="str">
            <v> 物业管理费</v>
          </cell>
          <cell r="D28">
            <v>7.64</v>
          </cell>
        </row>
        <row r="28">
          <cell r="F28">
            <v>7.64</v>
          </cell>
        </row>
        <row r="29">
          <cell r="B29" t="str">
            <v> 30211</v>
          </cell>
          <cell r="C29" t="str">
            <v> 差旅费</v>
          </cell>
          <cell r="D29">
            <v>4.05</v>
          </cell>
        </row>
        <row r="29">
          <cell r="F29">
            <v>4.05</v>
          </cell>
        </row>
        <row r="30">
          <cell r="B30" t="str">
            <v> 30212</v>
          </cell>
          <cell r="C30" t="str">
            <v> 因公出国（境）费用</v>
          </cell>
          <cell r="D30">
            <v>0.1</v>
          </cell>
        </row>
        <row r="30">
          <cell r="F30">
            <v>0.1</v>
          </cell>
        </row>
        <row r="31">
          <cell r="B31" t="str">
            <v> 30213</v>
          </cell>
          <cell r="C31" t="str">
            <v> 维修（护）费</v>
          </cell>
          <cell r="D31">
            <v>0.1</v>
          </cell>
        </row>
        <row r="31">
          <cell r="F31">
            <v>0.1</v>
          </cell>
        </row>
        <row r="32">
          <cell r="B32" t="str">
            <v> 30214</v>
          </cell>
          <cell r="C32" t="str">
            <v> 租赁费</v>
          </cell>
          <cell r="D32">
            <v>2</v>
          </cell>
        </row>
        <row r="32">
          <cell r="F32">
            <v>2</v>
          </cell>
        </row>
        <row r="33">
          <cell r="B33" t="str">
            <v> 30215</v>
          </cell>
          <cell r="C33" t="str">
            <v> 会议费</v>
          </cell>
          <cell r="D33">
            <v>1</v>
          </cell>
        </row>
        <row r="33">
          <cell r="F33">
            <v>1</v>
          </cell>
        </row>
        <row r="34">
          <cell r="B34" t="str">
            <v> 30216</v>
          </cell>
          <cell r="C34" t="str">
            <v> 培训费</v>
          </cell>
          <cell r="D34">
            <v>2.68</v>
          </cell>
        </row>
        <row r="34">
          <cell r="F34">
            <v>2.68</v>
          </cell>
        </row>
        <row r="35">
          <cell r="B35" t="str">
            <v> 30217</v>
          </cell>
          <cell r="C35" t="str">
            <v> 公务接待费</v>
          </cell>
          <cell r="D35">
            <v>0.5</v>
          </cell>
        </row>
        <row r="35">
          <cell r="F35">
            <v>0.5</v>
          </cell>
        </row>
        <row r="36">
          <cell r="B36" t="str">
            <v> 30218</v>
          </cell>
          <cell r="C36" t="str">
            <v> 专用材料费</v>
          </cell>
          <cell r="D36">
            <v>0.1</v>
          </cell>
        </row>
        <row r="36">
          <cell r="F36">
            <v>0.1</v>
          </cell>
        </row>
        <row r="37">
          <cell r="B37" t="str">
            <v> 30224</v>
          </cell>
          <cell r="C37" t="str">
            <v> 被装购置费</v>
          </cell>
          <cell r="D37">
            <v>0.1</v>
          </cell>
        </row>
        <row r="37">
          <cell r="F37">
            <v>0.1</v>
          </cell>
        </row>
        <row r="38">
          <cell r="B38" t="str">
            <v> 30225</v>
          </cell>
          <cell r="C38" t="str">
            <v> 专用燃料费</v>
          </cell>
          <cell r="D38">
            <v>0.1</v>
          </cell>
        </row>
        <row r="38">
          <cell r="F38">
            <v>0.1</v>
          </cell>
        </row>
        <row r="39">
          <cell r="B39" t="str">
            <v> 30226</v>
          </cell>
          <cell r="C39" t="str">
            <v> 劳务费</v>
          </cell>
          <cell r="D39">
            <v>0.2</v>
          </cell>
        </row>
        <row r="39">
          <cell r="F39">
            <v>0.2</v>
          </cell>
        </row>
        <row r="40">
          <cell r="B40" t="str">
            <v> 30227</v>
          </cell>
          <cell r="C40" t="str">
            <v> 委托业务费</v>
          </cell>
          <cell r="D40">
            <v>5.5</v>
          </cell>
        </row>
        <row r="40">
          <cell r="F40">
            <v>5.5</v>
          </cell>
        </row>
        <row r="41">
          <cell r="B41" t="str">
            <v> 30228</v>
          </cell>
          <cell r="C41" t="str">
            <v> 工会经费</v>
          </cell>
          <cell r="D41">
            <v>17.24</v>
          </cell>
        </row>
        <row r="41">
          <cell r="F41">
            <v>17.24</v>
          </cell>
        </row>
        <row r="42">
          <cell r="B42" t="str">
            <v> 30229</v>
          </cell>
          <cell r="C42" t="str">
            <v> 福利费</v>
          </cell>
          <cell r="D42">
            <v>64.32</v>
          </cell>
        </row>
        <row r="42">
          <cell r="F42">
            <v>64.32</v>
          </cell>
        </row>
        <row r="43">
          <cell r="B43" t="str">
            <v> 30231</v>
          </cell>
          <cell r="C43" t="str">
            <v> 公务用车运行维护费</v>
          </cell>
          <cell r="D43">
            <v>3.6</v>
          </cell>
        </row>
        <row r="43">
          <cell r="F43">
            <v>3.6</v>
          </cell>
        </row>
        <row r="44">
          <cell r="B44" t="str">
            <v> 30239</v>
          </cell>
          <cell r="C44" t="str">
            <v> 其他交通费用</v>
          </cell>
          <cell r="D44">
            <v>24.81</v>
          </cell>
          <cell r="E44">
            <v>24.71</v>
          </cell>
          <cell r="F44">
            <v>0.1</v>
          </cell>
        </row>
        <row r="45">
          <cell r="B45" t="str">
            <v> 30240</v>
          </cell>
          <cell r="C45" t="str">
            <v> 税金及附加费用</v>
          </cell>
          <cell r="D45">
            <v>0.1</v>
          </cell>
        </row>
        <row r="45">
          <cell r="F45">
            <v>0.1</v>
          </cell>
        </row>
        <row r="46">
          <cell r="B46" t="str">
            <v> 30299</v>
          </cell>
          <cell r="C46" t="str">
            <v> 其他商品和服务支出</v>
          </cell>
          <cell r="D46">
            <v>11.35</v>
          </cell>
          <cell r="E46">
            <v>3.62</v>
          </cell>
          <cell r="F46">
            <v>7.73</v>
          </cell>
        </row>
        <row r="47">
          <cell r="B47" t="str">
            <v>303</v>
          </cell>
          <cell r="C47" t="str">
            <v>对个人和家庭的补助</v>
          </cell>
          <cell r="D47">
            <v>27.8</v>
          </cell>
          <cell r="E47">
            <v>27.8</v>
          </cell>
        </row>
        <row r="48">
          <cell r="B48" t="str">
            <v> 30307</v>
          </cell>
          <cell r="C48" t="str">
            <v> 医疗费补助</v>
          </cell>
          <cell r="D48">
            <v>17.32</v>
          </cell>
          <cell r="E48">
            <v>17.32</v>
          </cell>
        </row>
        <row r="49">
          <cell r="B49" t="str">
            <v> 30399</v>
          </cell>
          <cell r="C49" t="str">
            <v> 其他对个人和家庭的补助</v>
          </cell>
          <cell r="D49">
            <v>10.48</v>
          </cell>
          <cell r="E49">
            <v>10.48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D5" sqref="D5"/>
    </sheetView>
  </sheetViews>
  <sheetFormatPr defaultColWidth="10" defaultRowHeight="14.4"/>
  <cols>
    <col min="1" max="1" width="85.5" customWidth="1"/>
  </cols>
  <sheetData>
    <row r="1" ht="66.4" customHeight="1" spans="1:1">
      <c r="A1" s="2"/>
    </row>
    <row r="2" ht="90.55" customHeight="1" spans="1:1">
      <c r="A2" s="71" t="s">
        <v>0</v>
      </c>
    </row>
    <row r="3" ht="16.35" customHeight="1" spans="1:1">
      <c r="A3" s="72"/>
    </row>
    <row r="4" ht="52.6" customHeight="1" spans="1:1">
      <c r="A4" s="73" t="s">
        <v>1</v>
      </c>
    </row>
    <row r="5" ht="16.35" customHeight="1" spans="1:1">
      <c r="A5" s="72"/>
    </row>
    <row r="6" ht="16.35" customHeight="1" spans="1:1">
      <c r="A6" s="72"/>
    </row>
    <row r="7" ht="29.3" customHeight="1" spans="1:1">
      <c r="A7" s="74" t="s">
        <v>2</v>
      </c>
    </row>
    <row r="8" ht="16.35" customHeight="1" spans="1:1">
      <c r="A8" s="75"/>
    </row>
    <row r="9" ht="31.9" customHeight="1" spans="1:1">
      <c r="A9" s="76" t="s">
        <v>3</v>
      </c>
    </row>
    <row r="10" ht="16.35" customHeight="1" spans="1:1">
      <c r="A10" s="74"/>
    </row>
    <row r="11" ht="54.3" customHeight="1" spans="1:1">
      <c r="A11" s="74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K6" sqref="K6"/>
    </sheetView>
  </sheetViews>
  <sheetFormatPr defaultColWidth="10" defaultRowHeight="14.4" outlineLevelRow="7"/>
  <cols>
    <col min="1" max="1" width="0.407407407407407" style="1" customWidth="1"/>
    <col min="2" max="2" width="9.23148148148148" style="1" customWidth="1"/>
    <col min="3" max="3" width="12.0740740740741" style="1" customWidth="1"/>
    <col min="4" max="4" width="11.3981481481481" style="1" customWidth="1"/>
    <col min="5" max="5" width="10.9907407407407" style="1" customWidth="1"/>
    <col min="6" max="8" width="10.7777777777778" style="1" customWidth="1"/>
    <col min="9" max="9" width="8.77777777777778" style="1" customWidth="1"/>
    <col min="10" max="12" width="10.7777777777778" style="1" customWidth="1"/>
    <col min="13" max="13" width="11.6666666666667" style="1" customWidth="1"/>
    <col min="14" max="16384" width="10" style="1"/>
  </cols>
  <sheetData>
    <row r="1" ht="17.25" customHeight="1" spans="1:13">
      <c r="A1" s="2"/>
      <c r="B1" s="3" t="s">
        <v>267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customHeight="1" spans="2:13">
      <c r="B2" s="4" t="s">
        <v>268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6.35" customHeight="1" spans="2:1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6.35" customHeight="1" spans="2: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ht="22.8" customHeight="1" spans="2:13">
      <c r="B5" s="5" t="s">
        <v>7</v>
      </c>
      <c r="C5" s="5"/>
      <c r="D5" s="5"/>
      <c r="E5" s="5"/>
      <c r="F5" s="5"/>
      <c r="G5" s="5"/>
      <c r="H5" s="5"/>
      <c r="I5" s="2"/>
      <c r="J5" s="2"/>
      <c r="K5" s="2"/>
      <c r="L5" s="2"/>
      <c r="M5" s="11" t="s">
        <v>8</v>
      </c>
    </row>
    <row r="6" ht="65.55" customHeight="1" spans="2:13">
      <c r="B6" s="6" t="s">
        <v>269</v>
      </c>
      <c r="C6" s="6" t="s">
        <v>11</v>
      </c>
      <c r="D6" s="6" t="s">
        <v>40</v>
      </c>
      <c r="E6" s="6" t="s">
        <v>170</v>
      </c>
      <c r="F6" s="6" t="s">
        <v>171</v>
      </c>
      <c r="G6" s="6" t="s">
        <v>172</v>
      </c>
      <c r="H6" s="6" t="s">
        <v>173</v>
      </c>
      <c r="I6" s="6" t="s">
        <v>174</v>
      </c>
      <c r="J6" s="6" t="s">
        <v>175</v>
      </c>
      <c r="K6" s="6" t="s">
        <v>176</v>
      </c>
      <c r="L6" s="6" t="s">
        <v>177</v>
      </c>
      <c r="M6" s="6" t="s">
        <v>178</v>
      </c>
    </row>
    <row r="7" ht="23.25" customHeight="1" spans="2:13">
      <c r="B7" s="7" t="s">
        <v>13</v>
      </c>
      <c r="C7" s="7"/>
      <c r="D7" s="8">
        <v>2.4</v>
      </c>
      <c r="E7" s="8">
        <v>2.4</v>
      </c>
      <c r="F7" s="8"/>
      <c r="G7" s="8"/>
      <c r="H7" s="8"/>
      <c r="I7" s="8"/>
      <c r="J7" s="8"/>
      <c r="K7" s="8"/>
      <c r="L7" s="8"/>
      <c r="M7" s="8"/>
    </row>
    <row r="8" ht="21.55" customHeight="1" spans="2:13">
      <c r="B8" s="9" t="s">
        <v>270</v>
      </c>
      <c r="C8" s="9" t="s">
        <v>271</v>
      </c>
      <c r="D8" s="10">
        <v>2.4</v>
      </c>
      <c r="E8" s="10">
        <v>2.4</v>
      </c>
      <c r="F8" s="10"/>
      <c r="G8" s="10"/>
      <c r="H8" s="10"/>
      <c r="I8" s="10"/>
      <c r="J8" s="10"/>
      <c r="K8" s="10"/>
      <c r="L8" s="10"/>
      <c r="M8" s="10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opLeftCell="A2" workbookViewId="0">
      <selection activeCell="L7" sqref="L7"/>
    </sheetView>
  </sheetViews>
  <sheetFormatPr defaultColWidth="10" defaultRowHeight="14.4"/>
  <cols>
    <col min="1" max="1" width="0.268518518518519" style="1" customWidth="1"/>
    <col min="2" max="2" width="23.4722222222222" style="1" customWidth="1"/>
    <col min="3" max="3" width="17.2314814814815" style="1" customWidth="1"/>
    <col min="4" max="4" width="25.7777777777778" style="1" customWidth="1"/>
    <col min="5" max="5" width="17.1018518518519" style="1" customWidth="1"/>
    <col min="6" max="6" width="16.287037037037" style="1" customWidth="1"/>
    <col min="7" max="7" width="15.6018518518519" style="1" customWidth="1"/>
    <col min="8" max="8" width="16.4166666666667" style="1" customWidth="1"/>
    <col min="9" max="9" width="9.76851851851852" style="1" hidden="1" customWidth="1"/>
    <col min="10" max="11" width="9.76851851851852" style="1" customWidth="1"/>
    <col min="12" max="16384" width="10" style="1"/>
  </cols>
  <sheetData>
    <row r="1" ht="16.35" customHeight="1" spans="1:2">
      <c r="A1" s="2"/>
      <c r="B1" s="3" t="s">
        <v>5</v>
      </c>
    </row>
    <row r="2" ht="40.5" customHeight="1" spans="2:8">
      <c r="B2" s="12" t="s">
        <v>6</v>
      </c>
      <c r="C2" s="12"/>
      <c r="D2" s="12"/>
      <c r="E2" s="12"/>
      <c r="F2" s="12"/>
      <c r="G2" s="12"/>
      <c r="H2" s="12"/>
    </row>
    <row r="3" ht="27.6" customHeight="1" spans="2:8">
      <c r="B3" s="5" t="s">
        <v>7</v>
      </c>
      <c r="C3" s="5"/>
      <c r="D3" s="5"/>
      <c r="H3" s="34" t="s">
        <v>8</v>
      </c>
    </row>
    <row r="4" ht="43.1" customHeight="1" spans="2:8">
      <c r="B4" s="15" t="s">
        <v>9</v>
      </c>
      <c r="C4" s="15"/>
      <c r="D4" s="15" t="s">
        <v>10</v>
      </c>
      <c r="E4" s="15"/>
      <c r="F4" s="15"/>
      <c r="G4" s="15"/>
      <c r="H4" s="15"/>
    </row>
    <row r="5" ht="43.1" customHeight="1" spans="2:8">
      <c r="B5" s="35" t="s">
        <v>11</v>
      </c>
      <c r="C5" s="35" t="s">
        <v>12</v>
      </c>
      <c r="D5" s="35" t="s">
        <v>11</v>
      </c>
      <c r="E5" s="35" t="s">
        <v>13</v>
      </c>
      <c r="F5" s="15" t="s">
        <v>14</v>
      </c>
      <c r="G5" s="15" t="s">
        <v>15</v>
      </c>
      <c r="H5" s="15" t="s">
        <v>16</v>
      </c>
    </row>
    <row r="6" ht="24.15" customHeight="1" spans="2:9">
      <c r="B6" s="36" t="s">
        <v>17</v>
      </c>
      <c r="C6" s="68">
        <v>4036.08</v>
      </c>
      <c r="D6" s="36" t="s">
        <v>18</v>
      </c>
      <c r="E6" s="68">
        <v>4036.08</v>
      </c>
      <c r="F6" s="68">
        <v>4036.08</v>
      </c>
      <c r="G6" s="68"/>
      <c r="H6" s="68"/>
      <c r="I6" s="1">
        <f>F6-[1]表一!F6</f>
        <v>42.9899999999998</v>
      </c>
    </row>
    <row r="7" ht="23.25" customHeight="1" spans="2:9">
      <c r="B7" s="19" t="s">
        <v>19</v>
      </c>
      <c r="C7" s="37">
        <v>4036.08</v>
      </c>
      <c r="D7" s="19" t="s">
        <v>20</v>
      </c>
      <c r="E7" s="37">
        <v>1658.55</v>
      </c>
      <c r="F7" s="37">
        <v>1658.55</v>
      </c>
      <c r="G7" s="37"/>
      <c r="H7" s="37"/>
      <c r="I7" s="1">
        <f>F7-[1]表一!F7</f>
        <v>435.93</v>
      </c>
    </row>
    <row r="8" ht="23.25" customHeight="1" spans="2:9">
      <c r="B8" s="19" t="s">
        <v>21</v>
      </c>
      <c r="C8" s="37"/>
      <c r="D8" s="19" t="s">
        <v>22</v>
      </c>
      <c r="E8" s="37">
        <v>166.61</v>
      </c>
      <c r="F8" s="37">
        <v>166.61</v>
      </c>
      <c r="G8" s="37"/>
      <c r="H8" s="37"/>
      <c r="I8" s="1">
        <f>F8-[1]表一!F8</f>
        <v>73.72</v>
      </c>
    </row>
    <row r="9" ht="23.25" customHeight="1" spans="2:9">
      <c r="B9" s="19" t="s">
        <v>23</v>
      </c>
      <c r="C9" s="37"/>
      <c r="D9" s="19" t="s">
        <v>24</v>
      </c>
      <c r="E9" s="37">
        <v>41.58</v>
      </c>
      <c r="F9" s="37">
        <v>41.58</v>
      </c>
      <c r="G9" s="37"/>
      <c r="H9" s="37"/>
      <c r="I9" s="1">
        <f>F9-[1]表一!F9</f>
        <v>-1.95</v>
      </c>
    </row>
    <row r="10" ht="23.25" customHeight="1" spans="2:9">
      <c r="B10" s="19"/>
      <c r="C10" s="37"/>
      <c r="D10" s="19" t="s">
        <v>25</v>
      </c>
      <c r="E10" s="37">
        <v>2128</v>
      </c>
      <c r="F10" s="37">
        <v>2128</v>
      </c>
      <c r="G10" s="37"/>
      <c r="H10" s="37"/>
      <c r="I10" s="1">
        <f>F10-[1]表一!F10</f>
        <v>-480</v>
      </c>
    </row>
    <row r="11" ht="23.25" customHeight="1" spans="2:9">
      <c r="B11" s="19"/>
      <c r="C11" s="37"/>
      <c r="D11" s="19" t="s">
        <v>26</v>
      </c>
      <c r="E11" s="37">
        <v>41.34</v>
      </c>
      <c r="F11" s="37">
        <v>41.34</v>
      </c>
      <c r="G11" s="37"/>
      <c r="H11" s="37"/>
      <c r="I11" s="1">
        <f>F11-[1]表一!F11</f>
        <v>15.3</v>
      </c>
    </row>
    <row r="12" ht="16.35" customHeight="1" spans="2:8">
      <c r="B12" s="69"/>
      <c r="C12" s="70"/>
      <c r="D12" s="69"/>
      <c r="E12" s="70"/>
      <c r="F12" s="70"/>
      <c r="G12" s="70"/>
      <c r="H12" s="70"/>
    </row>
    <row r="13" ht="22.4" customHeight="1" spans="2:8">
      <c r="B13" s="16" t="s">
        <v>27</v>
      </c>
      <c r="C13" s="70"/>
      <c r="D13" s="16" t="s">
        <v>28</v>
      </c>
      <c r="E13" s="70"/>
      <c r="F13" s="70"/>
      <c r="G13" s="70"/>
      <c r="H13" s="70"/>
    </row>
    <row r="14" ht="21.55" customHeight="1" spans="2:8">
      <c r="B14" s="22" t="s">
        <v>29</v>
      </c>
      <c r="C14" s="70"/>
      <c r="D14" s="69"/>
      <c r="E14" s="70"/>
      <c r="F14" s="70"/>
      <c r="G14" s="70"/>
      <c r="H14" s="70"/>
    </row>
    <row r="15" ht="20.7" customHeight="1" spans="2:8">
      <c r="B15" s="22" t="s">
        <v>30</v>
      </c>
      <c r="C15" s="70"/>
      <c r="D15" s="69"/>
      <c r="E15" s="70"/>
      <c r="F15" s="70"/>
      <c r="G15" s="70"/>
      <c r="H15" s="70"/>
    </row>
    <row r="16" ht="20.7" customHeight="1" spans="2:8">
      <c r="B16" s="22" t="s">
        <v>31</v>
      </c>
      <c r="C16" s="70"/>
      <c r="D16" s="69"/>
      <c r="E16" s="70"/>
      <c r="F16" s="70"/>
      <c r="G16" s="70"/>
      <c r="H16" s="70"/>
    </row>
    <row r="17" ht="16.35" customHeight="1" spans="2:8">
      <c r="B17" s="69"/>
      <c r="C17" s="70"/>
      <c r="D17" s="69"/>
      <c r="E17" s="70"/>
      <c r="F17" s="70"/>
      <c r="G17" s="70"/>
      <c r="H17" s="70"/>
    </row>
    <row r="18" ht="24.15" customHeight="1" spans="2:8">
      <c r="B18" s="36" t="s">
        <v>32</v>
      </c>
      <c r="C18" s="68">
        <v>4036.08</v>
      </c>
      <c r="D18" s="36" t="s">
        <v>33</v>
      </c>
      <c r="E18" s="68">
        <v>4036.08</v>
      </c>
      <c r="F18" s="68">
        <v>4036.08</v>
      </c>
      <c r="G18" s="68"/>
      <c r="H18" s="68"/>
    </row>
  </sheetData>
  <mergeCells count="4">
    <mergeCell ref="B2:H2"/>
    <mergeCell ref="B3:D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K6" sqref="K6"/>
    </sheetView>
  </sheetViews>
  <sheetFormatPr defaultColWidth="10" defaultRowHeight="14.4" outlineLevelCol="5"/>
  <cols>
    <col min="1" max="1" width="0.12962962962963" style="1" customWidth="1"/>
    <col min="2" max="2" width="13" style="1" customWidth="1"/>
    <col min="3" max="3" width="40.712962962963" style="1" customWidth="1"/>
    <col min="4" max="4" width="12.75" style="1" customWidth="1"/>
    <col min="5" max="5" width="13.1574074074074" style="1" customWidth="1"/>
    <col min="6" max="6" width="13.4351851851852" style="1" customWidth="1"/>
    <col min="7" max="16384" width="10" style="1"/>
  </cols>
  <sheetData>
    <row r="1" ht="16.35" customHeight="1" spans="1:6">
      <c r="A1" s="2"/>
      <c r="B1" s="3" t="s">
        <v>34</v>
      </c>
      <c r="C1" s="2"/>
      <c r="D1" s="2"/>
      <c r="E1" s="2"/>
      <c r="F1" s="2"/>
    </row>
    <row r="2" ht="16.35" customHeight="1" spans="2:6">
      <c r="B2" s="47" t="s">
        <v>35</v>
      </c>
      <c r="C2" s="47"/>
      <c r="D2" s="47"/>
      <c r="E2" s="47"/>
      <c r="F2" s="47"/>
    </row>
    <row r="3" ht="16.35" customHeight="1" spans="2:6">
      <c r="B3" s="47"/>
      <c r="C3" s="47"/>
      <c r="D3" s="47"/>
      <c r="E3" s="47"/>
      <c r="F3" s="47"/>
    </row>
    <row r="4" ht="16.35" customHeight="1" spans="2:6">
      <c r="B4" s="2"/>
      <c r="C4" s="2"/>
      <c r="D4" s="2"/>
      <c r="E4" s="2"/>
      <c r="F4" s="2"/>
    </row>
    <row r="5" ht="25" customHeight="1" spans="2:6">
      <c r="B5" s="52" t="s">
        <v>7</v>
      </c>
      <c r="C5" s="52"/>
      <c r="D5" s="52"/>
      <c r="E5" s="2"/>
      <c r="F5" s="11" t="s">
        <v>8</v>
      </c>
    </row>
    <row r="6" ht="34.5" customHeight="1" spans="2:6">
      <c r="B6" s="56" t="s">
        <v>36</v>
      </c>
      <c r="C6" s="56"/>
      <c r="D6" s="56" t="s">
        <v>37</v>
      </c>
      <c r="E6" s="56"/>
      <c r="F6" s="56"/>
    </row>
    <row r="7" ht="29.3" customHeight="1" spans="2:6">
      <c r="B7" s="56" t="s">
        <v>38</v>
      </c>
      <c r="C7" s="56" t="s">
        <v>39</v>
      </c>
      <c r="D7" s="56" t="s">
        <v>40</v>
      </c>
      <c r="E7" s="56" t="s">
        <v>41</v>
      </c>
      <c r="F7" s="56" t="s">
        <v>42</v>
      </c>
    </row>
    <row r="8" ht="22.4" customHeight="1" spans="2:6">
      <c r="B8" s="57" t="s">
        <v>13</v>
      </c>
      <c r="C8" s="57"/>
      <c r="D8" s="58">
        <v>4036.08</v>
      </c>
      <c r="E8" s="58">
        <v>546.94</v>
      </c>
      <c r="F8" s="58">
        <v>3489.14</v>
      </c>
    </row>
    <row r="9" spans="2:6">
      <c r="B9" s="59" t="s">
        <v>43</v>
      </c>
      <c r="C9" s="60" t="s">
        <v>20</v>
      </c>
      <c r="D9" s="61">
        <v>1658.55</v>
      </c>
      <c r="E9" s="61">
        <v>350.33</v>
      </c>
      <c r="F9" s="61">
        <v>1308.22</v>
      </c>
    </row>
    <row r="10" spans="2:6">
      <c r="B10" s="62" t="s">
        <v>44</v>
      </c>
      <c r="C10" s="63" t="s">
        <v>45</v>
      </c>
      <c r="D10" s="61">
        <v>1658.55</v>
      </c>
      <c r="E10" s="61">
        <v>350.33</v>
      </c>
      <c r="F10" s="61">
        <v>1308.22</v>
      </c>
    </row>
    <row r="11" spans="2:6">
      <c r="B11" s="62" t="s">
        <v>46</v>
      </c>
      <c r="C11" s="63" t="s">
        <v>47</v>
      </c>
      <c r="D11" s="61">
        <v>350.33</v>
      </c>
      <c r="E11" s="61">
        <v>350.33</v>
      </c>
      <c r="F11" s="61"/>
    </row>
    <row r="12" spans="2:6">
      <c r="B12" s="64" t="s">
        <v>48</v>
      </c>
      <c r="C12" s="65" t="s">
        <v>49</v>
      </c>
      <c r="D12" s="66">
        <v>9.45</v>
      </c>
      <c r="E12" s="66"/>
      <c r="F12" s="66">
        <v>9.45</v>
      </c>
    </row>
    <row r="13" spans="2:6">
      <c r="B13" s="45" t="s">
        <v>50</v>
      </c>
      <c r="C13" s="46" t="s">
        <v>51</v>
      </c>
      <c r="D13" s="67">
        <v>206.37</v>
      </c>
      <c r="E13" s="67"/>
      <c r="F13" s="67">
        <v>206.37</v>
      </c>
    </row>
    <row r="14" spans="2:6">
      <c r="B14" s="45" t="s">
        <v>52</v>
      </c>
      <c r="C14" s="46" t="s">
        <v>53</v>
      </c>
      <c r="D14" s="67">
        <v>1092.4</v>
      </c>
      <c r="E14" s="67"/>
      <c r="F14" s="67">
        <v>1092.4</v>
      </c>
    </row>
    <row r="15" spans="2:6">
      <c r="B15" s="43" t="s">
        <v>54</v>
      </c>
      <c r="C15" s="44" t="s">
        <v>22</v>
      </c>
      <c r="D15" s="67">
        <v>166.61</v>
      </c>
      <c r="E15" s="67">
        <v>113.69</v>
      </c>
      <c r="F15" s="67">
        <v>52.92</v>
      </c>
    </row>
    <row r="16" spans="2:6">
      <c r="B16" s="45" t="s">
        <v>55</v>
      </c>
      <c r="C16" s="46" t="s">
        <v>56</v>
      </c>
      <c r="D16" s="67">
        <v>166</v>
      </c>
      <c r="E16" s="67">
        <v>113.08</v>
      </c>
      <c r="F16" s="67">
        <v>52.92</v>
      </c>
    </row>
    <row r="17" spans="2:6">
      <c r="B17" s="45" t="s">
        <v>57</v>
      </c>
      <c r="C17" s="46" t="s">
        <v>58</v>
      </c>
      <c r="D17" s="67">
        <v>67.02</v>
      </c>
      <c r="E17" s="67">
        <v>14.1</v>
      </c>
      <c r="F17" s="67">
        <v>52.92</v>
      </c>
    </row>
    <row r="18" spans="2:6">
      <c r="B18" s="45" t="s">
        <v>59</v>
      </c>
      <c r="C18" s="46" t="s">
        <v>60</v>
      </c>
      <c r="D18" s="67">
        <v>74.55</v>
      </c>
      <c r="E18" s="67">
        <v>74.55</v>
      </c>
      <c r="F18" s="67"/>
    </row>
    <row r="19" spans="2:6">
      <c r="B19" s="45" t="s">
        <v>61</v>
      </c>
      <c r="C19" s="46" t="s">
        <v>62</v>
      </c>
      <c r="D19" s="67">
        <v>24.43</v>
      </c>
      <c r="E19" s="67">
        <v>24.43</v>
      </c>
      <c r="F19" s="67"/>
    </row>
    <row r="20" spans="2:6">
      <c r="B20" s="45" t="s">
        <v>63</v>
      </c>
      <c r="C20" s="46" t="s">
        <v>64</v>
      </c>
      <c r="D20" s="67">
        <v>0.61</v>
      </c>
      <c r="E20" s="67">
        <v>0.61</v>
      </c>
      <c r="F20" s="67"/>
    </row>
    <row r="21" spans="2:6">
      <c r="B21" s="45" t="s">
        <v>65</v>
      </c>
      <c r="C21" s="46" t="s">
        <v>66</v>
      </c>
      <c r="D21" s="67">
        <v>0.61</v>
      </c>
      <c r="E21" s="67">
        <v>0.61</v>
      </c>
      <c r="F21" s="67"/>
    </row>
    <row r="22" spans="2:6">
      <c r="B22" s="43" t="s">
        <v>67</v>
      </c>
      <c r="C22" s="44" t="s">
        <v>24</v>
      </c>
      <c r="D22" s="67">
        <v>41.58</v>
      </c>
      <c r="E22" s="67">
        <v>41.58</v>
      </c>
      <c r="F22" s="67"/>
    </row>
    <row r="23" spans="2:6">
      <c r="B23" s="45" t="s">
        <v>68</v>
      </c>
      <c r="C23" s="46" t="s">
        <v>69</v>
      </c>
      <c r="D23" s="67">
        <v>41.58</v>
      </c>
      <c r="E23" s="67">
        <v>41.58</v>
      </c>
      <c r="F23" s="67"/>
    </row>
    <row r="24" spans="2:6">
      <c r="B24" s="45" t="s">
        <v>70</v>
      </c>
      <c r="C24" s="46" t="s">
        <v>71</v>
      </c>
      <c r="D24" s="67">
        <v>41.58</v>
      </c>
      <c r="E24" s="67">
        <v>41.58</v>
      </c>
      <c r="F24" s="67"/>
    </row>
    <row r="25" spans="2:6">
      <c r="B25" s="43" t="s">
        <v>72</v>
      </c>
      <c r="C25" s="44" t="s">
        <v>25</v>
      </c>
      <c r="D25" s="67">
        <v>2128</v>
      </c>
      <c r="E25" s="67"/>
      <c r="F25" s="67">
        <v>2128</v>
      </c>
    </row>
    <row r="26" spans="2:6">
      <c r="B26" s="45" t="s">
        <v>73</v>
      </c>
      <c r="C26" s="46" t="s">
        <v>74</v>
      </c>
      <c r="D26" s="67">
        <v>320</v>
      </c>
      <c r="E26" s="67"/>
      <c r="F26" s="67">
        <v>320</v>
      </c>
    </row>
    <row r="27" spans="2:6">
      <c r="B27" s="45" t="s">
        <v>75</v>
      </c>
      <c r="C27" s="46" t="s">
        <v>76</v>
      </c>
      <c r="D27" s="67">
        <v>320</v>
      </c>
      <c r="E27" s="67"/>
      <c r="F27" s="67">
        <v>320</v>
      </c>
    </row>
    <row r="28" spans="2:6">
      <c r="B28" s="45" t="s">
        <v>77</v>
      </c>
      <c r="C28" s="46" t="s">
        <v>78</v>
      </c>
      <c r="D28" s="67">
        <v>1200</v>
      </c>
      <c r="E28" s="67"/>
      <c r="F28" s="67">
        <v>1200</v>
      </c>
    </row>
    <row r="29" spans="2:6">
      <c r="B29" s="45" t="s">
        <v>79</v>
      </c>
      <c r="C29" s="46" t="s">
        <v>80</v>
      </c>
      <c r="D29" s="67">
        <v>1200</v>
      </c>
      <c r="E29" s="67"/>
      <c r="F29" s="67">
        <v>1200</v>
      </c>
    </row>
    <row r="30" spans="2:6">
      <c r="B30" s="45" t="s">
        <v>81</v>
      </c>
      <c r="C30" s="46" t="s">
        <v>82</v>
      </c>
      <c r="D30" s="67">
        <v>608</v>
      </c>
      <c r="E30" s="67"/>
      <c r="F30" s="67">
        <v>608</v>
      </c>
    </row>
    <row r="31" spans="2:6">
      <c r="B31" s="45" t="s">
        <v>83</v>
      </c>
      <c r="C31" s="46" t="s">
        <v>84</v>
      </c>
      <c r="D31" s="67">
        <v>608</v>
      </c>
      <c r="E31" s="67"/>
      <c r="F31" s="67">
        <v>608</v>
      </c>
    </row>
    <row r="32" spans="2:6">
      <c r="B32" s="43" t="s">
        <v>85</v>
      </c>
      <c r="C32" s="44" t="s">
        <v>26</v>
      </c>
      <c r="D32" s="67">
        <v>41.34</v>
      </c>
      <c r="E32" s="67">
        <v>41.34</v>
      </c>
      <c r="F32" s="67"/>
    </row>
    <row r="33" spans="2:6">
      <c r="B33" s="45" t="s">
        <v>86</v>
      </c>
      <c r="C33" s="46" t="s">
        <v>87</v>
      </c>
      <c r="D33" s="67">
        <v>41.34</v>
      </c>
      <c r="E33" s="67">
        <v>41.34</v>
      </c>
      <c r="F33" s="67"/>
    </row>
    <row r="34" spans="2:6">
      <c r="B34" s="45" t="s">
        <v>88</v>
      </c>
      <c r="C34" s="46" t="s">
        <v>89</v>
      </c>
      <c r="D34" s="67">
        <v>41.34</v>
      </c>
      <c r="E34" s="67">
        <v>41.34</v>
      </c>
      <c r="F34" s="67"/>
    </row>
    <row r="35" ht="23.25" customHeight="1" spans="2:6">
      <c r="B35" s="3" t="s">
        <v>90</v>
      </c>
      <c r="C35" s="3"/>
      <c r="D35" s="3"/>
      <c r="E35" s="3"/>
      <c r="F35" s="3"/>
    </row>
  </sheetData>
  <mergeCells count="6">
    <mergeCell ref="B5:D5"/>
    <mergeCell ref="B6:C6"/>
    <mergeCell ref="D6:F6"/>
    <mergeCell ref="B8:C8"/>
    <mergeCell ref="B35:F35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O9" sqref="O9"/>
    </sheetView>
  </sheetViews>
  <sheetFormatPr defaultColWidth="10" defaultRowHeight="14.4"/>
  <cols>
    <col min="1" max="1" width="0.268518518518519" style="1" customWidth="1"/>
    <col min="2" max="2" width="12.3055555555556" style="1" customWidth="1"/>
    <col min="3" max="3" width="36.1018518518519" style="1" customWidth="1"/>
    <col min="4" max="4" width="9" style="1" hidden="1" customWidth="1"/>
    <col min="5" max="5" width="17.1018518518519" style="1" customWidth="1"/>
    <col min="6" max="7" width="7.11111111111111" style="1" hidden="1" customWidth="1"/>
    <col min="8" max="8" width="16.5555555555556" style="1" customWidth="1"/>
    <col min="9" max="10" width="7.11111111111111" style="1" hidden="1" customWidth="1"/>
    <col min="11" max="11" width="17.5" style="1" customWidth="1"/>
    <col min="12" max="12" width="7.66666666666667" style="1" hidden="1" customWidth="1"/>
    <col min="13" max="16384" width="10" style="1"/>
  </cols>
  <sheetData>
    <row r="1" ht="18.1" customHeight="1" spans="1:11">
      <c r="A1" s="2"/>
      <c r="B1" s="51" t="s">
        <v>91</v>
      </c>
      <c r="C1" s="38"/>
      <c r="D1" s="38"/>
      <c r="E1" s="38"/>
      <c r="F1" s="38"/>
      <c r="G1" s="38"/>
      <c r="H1" s="38"/>
      <c r="I1" s="38"/>
      <c r="J1" s="38"/>
      <c r="K1" s="38"/>
    </row>
    <row r="2" ht="16.35" customHeight="1" spans="2:11">
      <c r="B2" s="40" t="s">
        <v>92</v>
      </c>
      <c r="C2" s="40"/>
      <c r="D2" s="40"/>
      <c r="E2" s="40"/>
      <c r="F2" s="40"/>
      <c r="G2" s="40"/>
      <c r="H2" s="40"/>
      <c r="I2" s="40"/>
      <c r="J2" s="40"/>
      <c r="K2" s="40"/>
    </row>
    <row r="3" ht="16.35" customHeight="1" spans="2:11">
      <c r="B3" s="40"/>
      <c r="C3" s="40"/>
      <c r="D3" s="40"/>
      <c r="E3" s="40"/>
      <c r="F3" s="40"/>
      <c r="G3" s="40"/>
      <c r="H3" s="40"/>
      <c r="I3" s="40"/>
      <c r="J3" s="40"/>
      <c r="K3" s="40"/>
    </row>
    <row r="4" ht="16.35" customHeight="1" spans="2:11">
      <c r="B4" s="38"/>
      <c r="C4" s="38"/>
      <c r="D4" s="38"/>
      <c r="E4" s="38"/>
      <c r="F4" s="38"/>
      <c r="G4" s="38"/>
      <c r="H4" s="38"/>
      <c r="I4" s="38"/>
      <c r="J4" s="38"/>
      <c r="K4" s="38"/>
    </row>
    <row r="5" ht="25" customHeight="1" spans="2:11">
      <c r="B5" s="52" t="s">
        <v>7</v>
      </c>
      <c r="C5" s="52"/>
      <c r="D5" s="52"/>
      <c r="E5" s="52"/>
      <c r="F5" s="52"/>
      <c r="G5" s="52"/>
      <c r="H5" s="38"/>
      <c r="I5" s="38"/>
      <c r="J5" s="38"/>
      <c r="K5" s="11" t="s">
        <v>8</v>
      </c>
    </row>
    <row r="6" ht="36.2" customHeight="1" spans="2:11">
      <c r="B6" s="53" t="s">
        <v>93</v>
      </c>
      <c r="C6" s="53"/>
      <c r="D6" s="53"/>
      <c r="E6" s="53" t="s">
        <v>94</v>
      </c>
      <c r="F6" s="53"/>
      <c r="G6" s="53"/>
      <c r="H6" s="53"/>
      <c r="I6" s="53"/>
      <c r="J6" s="53"/>
      <c r="K6" s="53"/>
    </row>
    <row r="7" ht="27.6" customHeight="1" spans="2:11">
      <c r="B7" s="53" t="s">
        <v>95</v>
      </c>
      <c r="C7" s="53" t="s">
        <v>39</v>
      </c>
      <c r="D7" s="53"/>
      <c r="E7" s="53" t="s">
        <v>40</v>
      </c>
      <c r="F7" s="53"/>
      <c r="G7" s="53"/>
      <c r="H7" s="53" t="s">
        <v>96</v>
      </c>
      <c r="I7" s="53"/>
      <c r="J7" s="53"/>
      <c r="K7" s="53" t="s">
        <v>97</v>
      </c>
    </row>
    <row r="8" ht="19.8" customHeight="1" spans="2:12">
      <c r="B8" s="54" t="s">
        <v>13</v>
      </c>
      <c r="C8" s="54"/>
      <c r="D8" s="54">
        <v>504.16</v>
      </c>
      <c r="E8" s="55">
        <v>546.94</v>
      </c>
      <c r="F8" s="55">
        <f>E8-D8</f>
        <v>42.78</v>
      </c>
      <c r="G8" s="55">
        <v>373.68</v>
      </c>
      <c r="H8" s="55">
        <v>500.4</v>
      </c>
      <c r="I8" s="55">
        <f>H8-G8</f>
        <v>126.72</v>
      </c>
      <c r="J8" s="55">
        <v>130.48</v>
      </c>
      <c r="K8" s="55">
        <v>46.54</v>
      </c>
      <c r="L8" s="1">
        <f>K8-J8</f>
        <v>-83.94</v>
      </c>
    </row>
    <row r="9" spans="2:12">
      <c r="B9" s="43" t="s">
        <v>98</v>
      </c>
      <c r="C9" s="44" t="s">
        <v>99</v>
      </c>
      <c r="D9" s="44">
        <f>VLOOKUP(B9,[1]表三!$B$9:$F$49,3,0)</f>
        <v>317.55</v>
      </c>
      <c r="E9" s="10">
        <v>438.92</v>
      </c>
      <c r="F9" s="10">
        <f>E9-D9</f>
        <v>121.37</v>
      </c>
      <c r="G9" s="10">
        <f>VLOOKUP(B9,[1]表三!$B$9:$F$49,4,0)</f>
        <v>317.55</v>
      </c>
      <c r="H9" s="10">
        <v>438.92</v>
      </c>
      <c r="I9" s="10">
        <f>H9-G9</f>
        <v>121.37</v>
      </c>
      <c r="J9" s="10">
        <f>VLOOKUP(B9,[1]表三!$B$9:$F$49,5,0)</f>
        <v>0</v>
      </c>
      <c r="K9" s="10"/>
      <c r="L9" s="1">
        <f>K9-J9</f>
        <v>0</v>
      </c>
    </row>
    <row r="10" spans="2:12">
      <c r="B10" s="45" t="s">
        <v>100</v>
      </c>
      <c r="C10" s="46" t="s">
        <v>101</v>
      </c>
      <c r="D10" s="44">
        <f>VLOOKUP(B10,[1]表三!$B$9:$F$49,3,0)</f>
        <v>81.25</v>
      </c>
      <c r="E10" s="10">
        <v>74.78</v>
      </c>
      <c r="F10" s="10">
        <f t="shared" ref="F10:F31" si="0">E10-D10</f>
        <v>-6.47</v>
      </c>
      <c r="G10" s="10">
        <f>VLOOKUP(B10,[1]表三!$B$9:$F$49,4,0)</f>
        <v>81.25</v>
      </c>
      <c r="H10" s="10">
        <v>74.78</v>
      </c>
      <c r="I10" s="10">
        <f t="shared" ref="I10:I30" si="1">H10-G10</f>
        <v>-6.47</v>
      </c>
      <c r="J10" s="10">
        <f>VLOOKUP(B10,[1]表三!$B$9:$F$49,5,0)</f>
        <v>0</v>
      </c>
      <c r="K10" s="10"/>
      <c r="L10" s="1">
        <f t="shared" ref="L10:L31" si="2">K10-J10</f>
        <v>0</v>
      </c>
    </row>
    <row r="11" spans="2:12">
      <c r="B11" s="45" t="s">
        <v>102</v>
      </c>
      <c r="C11" s="46" t="s">
        <v>103</v>
      </c>
      <c r="D11" s="44">
        <f>VLOOKUP(B11,[1]表三!$B$9:$F$49,3,0)</f>
        <v>88.88</v>
      </c>
      <c r="E11" s="10">
        <v>82.24</v>
      </c>
      <c r="F11" s="10">
        <f t="shared" si="0"/>
        <v>-6.64</v>
      </c>
      <c r="G11" s="10">
        <f>VLOOKUP(B11,[1]表三!$B$9:$F$49,4,0)</f>
        <v>88.88</v>
      </c>
      <c r="H11" s="10">
        <v>82.24</v>
      </c>
      <c r="I11" s="10">
        <f t="shared" si="1"/>
        <v>-6.64</v>
      </c>
      <c r="J11" s="10">
        <f>VLOOKUP(B11,[1]表三!$B$9:$F$49,5,0)</f>
        <v>0</v>
      </c>
      <c r="K11" s="10"/>
      <c r="L11" s="1">
        <f t="shared" si="2"/>
        <v>0</v>
      </c>
    </row>
    <row r="12" spans="2:12">
      <c r="B12" s="45" t="s">
        <v>104</v>
      </c>
      <c r="C12" s="46" t="s">
        <v>105</v>
      </c>
      <c r="D12" s="44">
        <f>VLOOKUP(B12,[1]表三!$B$9:$F$49,3,0)</f>
        <v>16.37</v>
      </c>
      <c r="E12" s="10">
        <v>116.4</v>
      </c>
      <c r="F12" s="10">
        <f t="shared" si="0"/>
        <v>100.03</v>
      </c>
      <c r="G12" s="10">
        <f>VLOOKUP(B12,[1]表三!$B$9:$F$49,4,0)</f>
        <v>16.37</v>
      </c>
      <c r="H12" s="10">
        <v>116.4</v>
      </c>
      <c r="I12" s="10">
        <f t="shared" si="1"/>
        <v>100.03</v>
      </c>
      <c r="J12" s="10">
        <f>VLOOKUP(B12,[1]表三!$B$9:$F$49,5,0)</f>
        <v>0</v>
      </c>
      <c r="K12" s="10"/>
      <c r="L12" s="1">
        <f t="shared" si="2"/>
        <v>0</v>
      </c>
    </row>
    <row r="13" spans="2:12">
      <c r="B13" s="45" t="s">
        <v>106</v>
      </c>
      <c r="C13" s="46" t="s">
        <v>107</v>
      </c>
      <c r="D13" s="44">
        <f>VLOOKUP(B13,[1]表三!$B$9:$F$49,3,0)</f>
        <v>52.09</v>
      </c>
      <c r="E13" s="10">
        <v>74.55</v>
      </c>
      <c r="F13" s="10">
        <f t="shared" si="0"/>
        <v>22.46</v>
      </c>
      <c r="G13" s="10">
        <f>VLOOKUP(B13,[1]表三!$B$9:$F$49,4,0)</f>
        <v>52.09</v>
      </c>
      <c r="H13" s="10">
        <v>74.55</v>
      </c>
      <c r="I13" s="10">
        <f t="shared" si="1"/>
        <v>22.46</v>
      </c>
      <c r="J13" s="10">
        <f>VLOOKUP(B13,[1]表三!$B$9:$F$49,5,0)</f>
        <v>0</v>
      </c>
      <c r="K13" s="10"/>
      <c r="L13" s="1">
        <f t="shared" si="2"/>
        <v>0</v>
      </c>
    </row>
    <row r="14" spans="2:12">
      <c r="B14" s="45" t="s">
        <v>108</v>
      </c>
      <c r="C14" s="46" t="s">
        <v>109</v>
      </c>
      <c r="D14" s="44">
        <f>VLOOKUP(B14,[1]表三!$B$9:$F$49,3,0)</f>
        <v>26.05</v>
      </c>
      <c r="E14" s="10">
        <v>24.43</v>
      </c>
      <c r="F14" s="10">
        <f t="shared" si="0"/>
        <v>-1.62</v>
      </c>
      <c r="G14" s="10">
        <f>VLOOKUP(B14,[1]表三!$B$9:$F$49,4,0)</f>
        <v>26.05</v>
      </c>
      <c r="H14" s="10">
        <v>24.43</v>
      </c>
      <c r="I14" s="10">
        <f t="shared" si="1"/>
        <v>-1.62</v>
      </c>
      <c r="J14" s="10">
        <f>VLOOKUP(B14,[1]表三!$B$9:$F$49,5,0)</f>
        <v>0</v>
      </c>
      <c r="K14" s="10"/>
      <c r="L14" s="1">
        <f t="shared" si="2"/>
        <v>0</v>
      </c>
    </row>
    <row r="15" spans="2:12">
      <c r="B15" s="45" t="s">
        <v>110</v>
      </c>
      <c r="C15" s="46" t="s">
        <v>111</v>
      </c>
      <c r="D15" s="44">
        <f>VLOOKUP(B15,[1]表三!$B$9:$F$49,3,0)</f>
        <v>21.71</v>
      </c>
      <c r="E15" s="10">
        <v>20.36</v>
      </c>
      <c r="F15" s="10">
        <f t="shared" si="0"/>
        <v>-1.35</v>
      </c>
      <c r="G15" s="10">
        <f>VLOOKUP(B15,[1]表三!$B$9:$F$49,4,0)</f>
        <v>21.71</v>
      </c>
      <c r="H15" s="10">
        <v>20.36</v>
      </c>
      <c r="I15" s="10">
        <f t="shared" si="1"/>
        <v>-1.35</v>
      </c>
      <c r="J15" s="10">
        <f>VLOOKUP(B15,[1]表三!$B$9:$F$49,5,0)</f>
        <v>0</v>
      </c>
      <c r="K15" s="10"/>
      <c r="L15" s="1">
        <f t="shared" si="2"/>
        <v>0</v>
      </c>
    </row>
    <row r="16" spans="2:12">
      <c r="B16" s="45" t="s">
        <v>112</v>
      </c>
      <c r="C16" s="46" t="s">
        <v>113</v>
      </c>
      <c r="D16" s="44">
        <f>VLOOKUP(B16,[1]表三!$B$9:$F$49,3,0)</f>
        <v>1.74</v>
      </c>
      <c r="E16" s="10">
        <v>1.63</v>
      </c>
      <c r="F16" s="10">
        <f t="shared" si="0"/>
        <v>-0.11</v>
      </c>
      <c r="G16" s="10">
        <f>VLOOKUP(B16,[1]表三!$B$9:$F$49,4,0)</f>
        <v>1.74</v>
      </c>
      <c r="H16" s="10">
        <v>1.63</v>
      </c>
      <c r="I16" s="10">
        <f t="shared" si="1"/>
        <v>-0.11</v>
      </c>
      <c r="J16" s="10">
        <f>VLOOKUP(B16,[1]表三!$B$9:$F$49,5,0)</f>
        <v>0</v>
      </c>
      <c r="K16" s="10"/>
      <c r="L16" s="1">
        <f t="shared" si="2"/>
        <v>0</v>
      </c>
    </row>
    <row r="17" spans="2:12">
      <c r="B17" s="45" t="s">
        <v>114</v>
      </c>
      <c r="C17" s="46" t="s">
        <v>115</v>
      </c>
      <c r="D17" s="44">
        <f>VLOOKUP(B17,[1]表三!$B$9:$F$49,3,0)</f>
        <v>26.04</v>
      </c>
      <c r="E17" s="10">
        <v>41.34</v>
      </c>
      <c r="F17" s="10">
        <f t="shared" si="0"/>
        <v>15.3</v>
      </c>
      <c r="G17" s="10">
        <f>VLOOKUP(B17,[1]表三!$B$9:$F$49,4,0)</f>
        <v>26.04</v>
      </c>
      <c r="H17" s="10">
        <v>41.34</v>
      </c>
      <c r="I17" s="10">
        <f t="shared" si="1"/>
        <v>15.3</v>
      </c>
      <c r="J17" s="10">
        <f>VLOOKUP(B17,[1]表三!$B$9:$F$49,5,0)</f>
        <v>0</v>
      </c>
      <c r="K17" s="10"/>
      <c r="L17" s="1">
        <f t="shared" si="2"/>
        <v>0</v>
      </c>
    </row>
    <row r="18" spans="2:12">
      <c r="B18" s="45" t="s">
        <v>116</v>
      </c>
      <c r="C18" s="46" t="s">
        <v>117</v>
      </c>
      <c r="D18" s="44">
        <f>VLOOKUP(B18,[1]表三!$B$9:$F$49,3,0)</f>
        <v>3.42</v>
      </c>
      <c r="E18" s="10">
        <v>3.2</v>
      </c>
      <c r="F18" s="10">
        <f t="shared" si="0"/>
        <v>-0.22</v>
      </c>
      <c r="G18" s="10">
        <f>VLOOKUP(B18,[1]表三!$B$9:$F$49,4,0)</f>
        <v>3.42</v>
      </c>
      <c r="H18" s="10">
        <v>3.2</v>
      </c>
      <c r="I18" s="10">
        <f t="shared" si="1"/>
        <v>-0.22</v>
      </c>
      <c r="J18" s="10">
        <f>VLOOKUP(B18,[1]表三!$B$9:$F$49,5,0)</f>
        <v>0</v>
      </c>
      <c r="K18" s="10"/>
      <c r="L18" s="1">
        <f t="shared" si="2"/>
        <v>0</v>
      </c>
    </row>
    <row r="19" spans="2:12">
      <c r="B19" s="43" t="s">
        <v>118</v>
      </c>
      <c r="C19" s="44" t="s">
        <v>119</v>
      </c>
      <c r="D19" s="44">
        <f>VLOOKUP(B19,[1]表三!$B$9:$F$49,3,0)</f>
        <v>158.81</v>
      </c>
      <c r="E19" s="10">
        <v>80.53</v>
      </c>
      <c r="F19" s="10">
        <f t="shared" si="0"/>
        <v>-78.28</v>
      </c>
      <c r="G19" s="10">
        <f>VLOOKUP(B19,[1]表三!$B$9:$F$49,4,0)</f>
        <v>28.33</v>
      </c>
      <c r="H19" s="10">
        <v>33.99</v>
      </c>
      <c r="I19" s="10">
        <f t="shared" si="1"/>
        <v>5.66</v>
      </c>
      <c r="J19" s="10">
        <f>VLOOKUP(B19,[1]表三!$B$9:$F$49,5,0)</f>
        <v>130.48</v>
      </c>
      <c r="K19" s="10">
        <v>46.54</v>
      </c>
      <c r="L19" s="1">
        <f t="shared" si="2"/>
        <v>-83.94</v>
      </c>
    </row>
    <row r="20" spans="2:12">
      <c r="B20" s="45" t="s">
        <v>120</v>
      </c>
      <c r="C20" s="46" t="s">
        <v>121</v>
      </c>
      <c r="D20" s="44">
        <f>VLOOKUP(B20,[1]表三!$B$9:$F$49,3,0)</f>
        <v>0.1</v>
      </c>
      <c r="E20" s="10">
        <v>15</v>
      </c>
      <c r="F20" s="10">
        <f t="shared" si="0"/>
        <v>14.9</v>
      </c>
      <c r="G20" s="10">
        <f>VLOOKUP(B20,[1]表三!$B$9:$F$49,4,0)</f>
        <v>0</v>
      </c>
      <c r="H20" s="10"/>
      <c r="I20" s="10">
        <f t="shared" si="1"/>
        <v>0</v>
      </c>
      <c r="J20" s="10">
        <f>VLOOKUP(B20,[1]表三!$B$9:$F$49,5,0)</f>
        <v>0.1</v>
      </c>
      <c r="K20" s="10">
        <v>15</v>
      </c>
      <c r="L20" s="1">
        <f t="shared" si="2"/>
        <v>14.9</v>
      </c>
    </row>
    <row r="21" spans="2:12">
      <c r="B21" s="45" t="s">
        <v>122</v>
      </c>
      <c r="C21" s="46" t="s">
        <v>123</v>
      </c>
      <c r="D21" s="44">
        <f>VLOOKUP(B21,[1]表三!$B$9:$F$49,3,0)</f>
        <v>8.42</v>
      </c>
      <c r="E21" s="10">
        <v>7.8</v>
      </c>
      <c r="F21" s="10">
        <f t="shared" si="0"/>
        <v>-0.62</v>
      </c>
      <c r="G21" s="10">
        <f>VLOOKUP(B21,[1]表三!$B$9:$F$49,4,0)</f>
        <v>0</v>
      </c>
      <c r="H21" s="10">
        <v>7.8</v>
      </c>
      <c r="I21" s="10">
        <f t="shared" si="1"/>
        <v>7.8</v>
      </c>
      <c r="J21" s="10">
        <f>VLOOKUP(B21,[1]表三!$B$9:$F$49,5,0)</f>
        <v>8.42</v>
      </c>
      <c r="K21" s="10"/>
      <c r="L21" s="1">
        <f t="shared" si="2"/>
        <v>-8.42</v>
      </c>
    </row>
    <row r="22" spans="2:12">
      <c r="B22" s="45" t="s">
        <v>124</v>
      </c>
      <c r="C22" s="46" t="s">
        <v>125</v>
      </c>
      <c r="D22" s="44">
        <f>VLOOKUP(B22,[1]表三!$B$9:$F$49,3,0)</f>
        <v>7.64</v>
      </c>
      <c r="E22" s="10">
        <v>6.6</v>
      </c>
      <c r="F22" s="10">
        <f t="shared" si="0"/>
        <v>-1.04</v>
      </c>
      <c r="G22" s="10">
        <f>VLOOKUP(B22,[1]表三!$B$9:$F$49,4,0)</f>
        <v>0</v>
      </c>
      <c r="H22" s="10"/>
      <c r="I22" s="10">
        <f t="shared" si="1"/>
        <v>0</v>
      </c>
      <c r="J22" s="10">
        <f>VLOOKUP(B22,[1]表三!$B$9:$F$49,5,0)</f>
        <v>7.64</v>
      </c>
      <c r="K22" s="10">
        <v>6.6</v>
      </c>
      <c r="L22" s="1">
        <f t="shared" si="2"/>
        <v>-1.04</v>
      </c>
    </row>
    <row r="23" spans="2:12">
      <c r="B23" s="45" t="s">
        <v>126</v>
      </c>
      <c r="C23" s="46" t="s">
        <v>127</v>
      </c>
      <c r="D23" s="44">
        <f>VLOOKUP(B23,[1]表三!$B$9:$F$49,3,0)</f>
        <v>2.68</v>
      </c>
      <c r="E23" s="10">
        <v>0.84</v>
      </c>
      <c r="F23" s="10">
        <f t="shared" si="0"/>
        <v>-1.84</v>
      </c>
      <c r="G23" s="10">
        <f>VLOOKUP(B23,[1]表三!$B$9:$F$49,4,0)</f>
        <v>0</v>
      </c>
      <c r="H23" s="10"/>
      <c r="I23" s="10">
        <f t="shared" si="1"/>
        <v>0</v>
      </c>
      <c r="J23" s="10">
        <f>VLOOKUP(B23,[1]表三!$B$9:$F$49,5,0)</f>
        <v>2.68</v>
      </c>
      <c r="K23" s="10">
        <v>0.84</v>
      </c>
      <c r="L23" s="1">
        <f t="shared" si="2"/>
        <v>-1.84</v>
      </c>
    </row>
    <row r="24" spans="2:12">
      <c r="B24" s="45" t="s">
        <v>128</v>
      </c>
      <c r="C24" s="46" t="s">
        <v>129</v>
      </c>
      <c r="D24" s="44">
        <f>VLOOKUP(B24,[1]表三!$B$9:$F$49,3,0)</f>
        <v>17.24</v>
      </c>
      <c r="E24" s="10">
        <v>14.24</v>
      </c>
      <c r="F24" s="10">
        <f t="shared" si="0"/>
        <v>-3</v>
      </c>
      <c r="G24" s="10">
        <f>VLOOKUP(B24,[1]表三!$B$9:$F$49,4,0)</f>
        <v>0</v>
      </c>
      <c r="H24" s="10"/>
      <c r="I24" s="10">
        <f t="shared" si="1"/>
        <v>0</v>
      </c>
      <c r="J24" s="10">
        <f>VLOOKUP(B24,[1]表三!$B$9:$F$49,5,0)</f>
        <v>17.24</v>
      </c>
      <c r="K24" s="10">
        <v>14.24</v>
      </c>
      <c r="L24" s="1">
        <f t="shared" si="2"/>
        <v>-3</v>
      </c>
    </row>
    <row r="25" spans="2:12">
      <c r="B25" s="45" t="s">
        <v>130</v>
      </c>
      <c r="C25" s="46" t="s">
        <v>131</v>
      </c>
      <c r="D25" s="44">
        <f>VLOOKUP(B25,[1]表三!$B$9:$F$49,3,0)</f>
        <v>64.32</v>
      </c>
      <c r="E25" s="10">
        <v>6.26</v>
      </c>
      <c r="F25" s="10">
        <f t="shared" si="0"/>
        <v>-58.06</v>
      </c>
      <c r="G25" s="10">
        <f>VLOOKUP(B25,[1]表三!$B$9:$F$49,4,0)</f>
        <v>0</v>
      </c>
      <c r="H25" s="10"/>
      <c r="I25" s="10">
        <f t="shared" si="1"/>
        <v>0</v>
      </c>
      <c r="J25" s="10">
        <f>VLOOKUP(B25,[1]表三!$B$9:$F$49,5,0)</f>
        <v>64.32</v>
      </c>
      <c r="K25" s="10">
        <v>6.26</v>
      </c>
      <c r="L25" s="1">
        <f t="shared" si="2"/>
        <v>-58.06</v>
      </c>
    </row>
    <row r="26" spans="2:12">
      <c r="B26" s="45" t="s">
        <v>132</v>
      </c>
      <c r="C26" s="46" t="s">
        <v>133</v>
      </c>
      <c r="D26" s="44">
        <f>VLOOKUP(B26,[1]表三!$B$9:$F$49,3,0)</f>
        <v>3.6</v>
      </c>
      <c r="E26" s="10">
        <v>3.6</v>
      </c>
      <c r="F26" s="10">
        <f t="shared" si="0"/>
        <v>0</v>
      </c>
      <c r="G26" s="10">
        <f>VLOOKUP(B26,[1]表三!$B$9:$F$49,4,0)</f>
        <v>0</v>
      </c>
      <c r="H26" s="10"/>
      <c r="I26" s="10">
        <f t="shared" si="1"/>
        <v>0</v>
      </c>
      <c r="J26" s="10">
        <f>VLOOKUP(B26,[1]表三!$B$9:$F$49,5,0)</f>
        <v>3.6</v>
      </c>
      <c r="K26" s="10">
        <v>3.6</v>
      </c>
      <c r="L26" s="1">
        <f t="shared" si="2"/>
        <v>0</v>
      </c>
    </row>
    <row r="27" spans="2:12">
      <c r="B27" s="45" t="s">
        <v>134</v>
      </c>
      <c r="C27" s="46" t="s">
        <v>135</v>
      </c>
      <c r="D27" s="44">
        <f>VLOOKUP(B27,[1]表三!$B$9:$F$49,3,0)</f>
        <v>24.81</v>
      </c>
      <c r="E27" s="10">
        <v>22.57</v>
      </c>
      <c r="F27" s="10">
        <f t="shared" si="0"/>
        <v>-2.24</v>
      </c>
      <c r="G27" s="10">
        <f>VLOOKUP(B27,[1]表三!$B$9:$F$49,4,0)</f>
        <v>24.71</v>
      </c>
      <c r="H27" s="10">
        <v>22.57</v>
      </c>
      <c r="I27" s="10">
        <f t="shared" si="1"/>
        <v>-2.14</v>
      </c>
      <c r="J27" s="10">
        <f>VLOOKUP(B27,[1]表三!$B$9:$F$49,5,0)</f>
        <v>0.1</v>
      </c>
      <c r="K27" s="10"/>
      <c r="L27" s="1">
        <f t="shared" si="2"/>
        <v>-0.1</v>
      </c>
    </row>
    <row r="28" spans="2:12">
      <c r="B28" s="45" t="s">
        <v>136</v>
      </c>
      <c r="C28" s="46" t="s">
        <v>137</v>
      </c>
      <c r="D28" s="44">
        <f>VLOOKUP(B28,[1]表三!$B$9:$F$49,3,0)</f>
        <v>11.35</v>
      </c>
      <c r="E28" s="10">
        <v>3.62</v>
      </c>
      <c r="F28" s="10">
        <f t="shared" si="0"/>
        <v>-7.73</v>
      </c>
      <c r="G28" s="10">
        <f>VLOOKUP(B28,[1]表三!$B$9:$F$49,4,0)</f>
        <v>3.62</v>
      </c>
      <c r="H28" s="10">
        <v>3.62</v>
      </c>
      <c r="I28" s="10">
        <f t="shared" si="1"/>
        <v>0</v>
      </c>
      <c r="J28" s="10">
        <f>VLOOKUP(B28,[1]表三!$B$9:$F$49,5,0)</f>
        <v>7.73</v>
      </c>
      <c r="K28" s="10"/>
      <c r="L28" s="1">
        <f t="shared" si="2"/>
        <v>-7.73</v>
      </c>
    </row>
    <row r="29" spans="2:12">
      <c r="B29" s="43" t="s">
        <v>138</v>
      </c>
      <c r="C29" s="44" t="s">
        <v>139</v>
      </c>
      <c r="D29" s="44">
        <f>VLOOKUP(B29,[1]表三!$B$9:$F$49,3,0)</f>
        <v>27.8</v>
      </c>
      <c r="E29" s="10">
        <v>27.48</v>
      </c>
      <c r="F29" s="10">
        <f t="shared" si="0"/>
        <v>-0.32</v>
      </c>
      <c r="G29" s="10">
        <f>VLOOKUP(B29,[1]表三!$B$9:$F$49,4,0)</f>
        <v>27.8</v>
      </c>
      <c r="H29" s="10">
        <v>27.48</v>
      </c>
      <c r="I29" s="10">
        <f t="shared" si="1"/>
        <v>-0.32</v>
      </c>
      <c r="J29" s="10">
        <f>VLOOKUP(B29,[1]表三!$B$9:$F$49,5,0)</f>
        <v>0</v>
      </c>
      <c r="K29" s="10"/>
      <c r="L29" s="1">
        <f t="shared" si="2"/>
        <v>0</v>
      </c>
    </row>
    <row r="30" spans="2:12">
      <c r="B30" s="45" t="s">
        <v>140</v>
      </c>
      <c r="C30" s="46" t="s">
        <v>141</v>
      </c>
      <c r="D30" s="44">
        <f>VLOOKUP(B30,[1]表三!$B$9:$F$49,3,0)</f>
        <v>17.32</v>
      </c>
      <c r="E30" s="10">
        <v>17</v>
      </c>
      <c r="F30" s="10">
        <f t="shared" si="0"/>
        <v>-0.32</v>
      </c>
      <c r="G30" s="10">
        <f>VLOOKUP(B30,[1]表三!$B$9:$F$49,4,0)</f>
        <v>17.32</v>
      </c>
      <c r="H30" s="10">
        <v>17</v>
      </c>
      <c r="I30" s="10">
        <f t="shared" si="1"/>
        <v>-0.32</v>
      </c>
      <c r="J30" s="10">
        <f>VLOOKUP(B30,[1]表三!$B$9:$F$49,5,0)</f>
        <v>0</v>
      </c>
      <c r="K30" s="10"/>
      <c r="L30" s="1">
        <f t="shared" si="2"/>
        <v>0</v>
      </c>
    </row>
    <row r="31" spans="2:12">
      <c r="B31" s="45" t="s">
        <v>142</v>
      </c>
      <c r="C31" s="46" t="s">
        <v>143</v>
      </c>
      <c r="D31" s="44">
        <f>VLOOKUP(B31,[1]表三!$B$9:$F$49,3,0)</f>
        <v>10.48</v>
      </c>
      <c r="E31" s="10">
        <v>10.48</v>
      </c>
      <c r="F31" s="10">
        <f t="shared" si="0"/>
        <v>0</v>
      </c>
      <c r="G31" s="10">
        <f>VLOOKUP(B31,[1]表三!$B$9:$F$49,4,0)</f>
        <v>10.48</v>
      </c>
      <c r="H31" s="10">
        <v>10.48</v>
      </c>
      <c r="I31" s="10"/>
      <c r="J31" s="10"/>
      <c r="K31" s="10"/>
      <c r="L31" s="1">
        <f t="shared" si="2"/>
        <v>0</v>
      </c>
    </row>
  </sheetData>
  <mergeCells count="5">
    <mergeCell ref="B5:E5"/>
    <mergeCell ref="B6:C6"/>
    <mergeCell ref="E6:K6"/>
    <mergeCell ref="B8:C8"/>
    <mergeCell ref="B2:K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6" sqref="H6:M6"/>
    </sheetView>
  </sheetViews>
  <sheetFormatPr defaultColWidth="10" defaultRowHeight="14.4"/>
  <cols>
    <col min="1" max="1" width="0.407407407407407" style="1" customWidth="1"/>
    <col min="2" max="2" width="6.66666666666667" style="1" customWidth="1"/>
    <col min="3" max="3" width="9.66666666666667" style="1" customWidth="1"/>
    <col min="4" max="4" width="5.66666666666667" style="1" customWidth="1"/>
    <col min="5" max="5" width="11.8888888888889" style="1" customWidth="1"/>
    <col min="6" max="6" width="9.66666666666667" style="1" customWidth="1"/>
    <col min="7" max="7" width="11.8888888888889" style="1" customWidth="1"/>
    <col min="8" max="8" width="6.66666666666667" style="1" customWidth="1"/>
    <col min="9" max="9" width="9.66666666666667" style="1" customWidth="1"/>
    <col min="10" max="10" width="5.66666666666667" style="1" customWidth="1"/>
    <col min="11" max="11" width="9.66666666666667" style="1" customWidth="1"/>
    <col min="12" max="13" width="11.8888888888889" style="1" customWidth="1"/>
    <col min="14" max="16384" width="10" style="1"/>
  </cols>
  <sheetData>
    <row r="1" ht="16.35" customHeight="1" spans="1:2">
      <c r="A1" s="2"/>
      <c r="B1" s="3" t="s">
        <v>144</v>
      </c>
    </row>
    <row r="2" ht="16.35" customHeight="1" spans="2:13">
      <c r="B2" s="47" t="s">
        <v>145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6.35" customHeight="1" spans="2:1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ht="16.35" customHeight="1" spans="2:1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ht="19.55" customHeight="1" spans="2:13">
      <c r="B5" s="5" t="s">
        <v>7</v>
      </c>
      <c r="C5" s="5"/>
      <c r="D5" s="5"/>
      <c r="E5" s="5"/>
      <c r="M5" s="11" t="s">
        <v>8</v>
      </c>
    </row>
    <row r="6" ht="38.8" customHeight="1" spans="2:13">
      <c r="B6" s="48" t="s">
        <v>146</v>
      </c>
      <c r="C6" s="48"/>
      <c r="D6" s="48"/>
      <c r="E6" s="48"/>
      <c r="F6" s="48"/>
      <c r="G6" s="48"/>
      <c r="H6" s="48" t="s">
        <v>37</v>
      </c>
      <c r="I6" s="48"/>
      <c r="J6" s="48"/>
      <c r="K6" s="48"/>
      <c r="L6" s="48"/>
      <c r="M6" s="48"/>
    </row>
    <row r="7" ht="36.2" customHeight="1" spans="2:13">
      <c r="B7" s="48" t="s">
        <v>13</v>
      </c>
      <c r="C7" s="48" t="s">
        <v>147</v>
      </c>
      <c r="D7" s="48" t="s">
        <v>148</v>
      </c>
      <c r="E7" s="48"/>
      <c r="F7" s="48"/>
      <c r="G7" s="48" t="s">
        <v>149</v>
      </c>
      <c r="H7" s="48" t="s">
        <v>13</v>
      </c>
      <c r="I7" s="48" t="s">
        <v>147</v>
      </c>
      <c r="J7" s="48" t="s">
        <v>148</v>
      </c>
      <c r="K7" s="48"/>
      <c r="L7" s="48"/>
      <c r="M7" s="48" t="s">
        <v>149</v>
      </c>
    </row>
    <row r="8" ht="36.2" customHeight="1" spans="2:13">
      <c r="B8" s="48"/>
      <c r="C8" s="48"/>
      <c r="D8" s="48" t="s">
        <v>150</v>
      </c>
      <c r="E8" s="48" t="s">
        <v>151</v>
      </c>
      <c r="F8" s="48" t="s">
        <v>152</v>
      </c>
      <c r="G8" s="48"/>
      <c r="H8" s="48"/>
      <c r="I8" s="48"/>
      <c r="J8" s="48" t="s">
        <v>150</v>
      </c>
      <c r="K8" s="48" t="s">
        <v>151</v>
      </c>
      <c r="L8" s="48" t="s">
        <v>152</v>
      </c>
      <c r="M8" s="48"/>
    </row>
    <row r="9" ht="25.85" customHeight="1" spans="2:13">
      <c r="B9" s="49">
        <v>39</v>
      </c>
      <c r="C9" s="49">
        <v>0.1</v>
      </c>
      <c r="D9" s="49">
        <v>8.4</v>
      </c>
      <c r="E9" s="49"/>
      <c r="F9" s="49">
        <v>8.4</v>
      </c>
      <c r="G9" s="49">
        <v>30.5</v>
      </c>
      <c r="H9" s="50">
        <v>20.85</v>
      </c>
      <c r="I9" s="50"/>
      <c r="J9" s="50">
        <v>3.6</v>
      </c>
      <c r="K9" s="50"/>
      <c r="L9" s="50">
        <v>3.6</v>
      </c>
      <c r="M9" s="50">
        <v>17.25</v>
      </c>
    </row>
  </sheetData>
  <mergeCells count="12">
    <mergeCell ref="B5:E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K6" sqref="K6"/>
    </sheetView>
  </sheetViews>
  <sheetFormatPr defaultColWidth="10" defaultRowHeight="14.4" outlineLevelCol="5"/>
  <cols>
    <col min="1" max="1" width="0.407407407407407" style="1" customWidth="1"/>
    <col min="2" max="2" width="11.2777777777778" style="1" customWidth="1"/>
    <col min="3" max="3" width="36.5" style="1" customWidth="1"/>
    <col min="4" max="4" width="15.3333333333333" style="1" customWidth="1"/>
    <col min="5" max="5" width="14.787037037037" style="1" customWidth="1"/>
    <col min="6" max="6" width="15.3333333333333" style="1" customWidth="1"/>
    <col min="7" max="16384" width="10" style="1"/>
  </cols>
  <sheetData>
    <row r="1" ht="16.35" customHeight="1" spans="1:6">
      <c r="A1" s="2"/>
      <c r="B1" s="39" t="s">
        <v>153</v>
      </c>
      <c r="C1" s="38"/>
      <c r="D1" s="38"/>
      <c r="E1" s="38"/>
      <c r="F1" s="38"/>
    </row>
    <row r="2" ht="25" customHeight="1" spans="2:6">
      <c r="B2" s="40" t="s">
        <v>154</v>
      </c>
      <c r="C2" s="40"/>
      <c r="D2" s="40"/>
      <c r="E2" s="40"/>
      <c r="F2" s="40"/>
    </row>
    <row r="3" ht="26.7" customHeight="1" spans="2:6">
      <c r="B3" s="40"/>
      <c r="C3" s="40"/>
      <c r="D3" s="40"/>
      <c r="E3" s="40"/>
      <c r="F3" s="40"/>
    </row>
    <row r="4" ht="16.35" customHeight="1" spans="2:6">
      <c r="B4" s="38"/>
      <c r="C4" s="38"/>
      <c r="D4" s="38"/>
      <c r="E4" s="38"/>
      <c r="F4" s="38"/>
    </row>
    <row r="5" ht="19.55" customHeight="1" spans="2:6">
      <c r="B5" s="5" t="s">
        <v>7</v>
      </c>
      <c r="C5" s="5"/>
      <c r="D5" s="38"/>
      <c r="E5" s="38"/>
      <c r="F5" s="11" t="s">
        <v>8</v>
      </c>
    </row>
    <row r="6" ht="33.6" customHeight="1" spans="2:6">
      <c r="B6" s="41" t="s">
        <v>38</v>
      </c>
      <c r="C6" s="41" t="s">
        <v>39</v>
      </c>
      <c r="D6" s="41" t="s">
        <v>155</v>
      </c>
      <c r="E6" s="41"/>
      <c r="F6" s="41"/>
    </row>
    <row r="7" ht="31.05" customHeight="1" spans="2:6">
      <c r="B7" s="41"/>
      <c r="C7" s="41"/>
      <c r="D7" s="41" t="s">
        <v>40</v>
      </c>
      <c r="E7" s="41" t="s">
        <v>41</v>
      </c>
      <c r="F7" s="41" t="s">
        <v>42</v>
      </c>
    </row>
    <row r="8" ht="20.7" customHeight="1" spans="2:6">
      <c r="B8" s="42" t="s">
        <v>13</v>
      </c>
      <c r="C8" s="42"/>
      <c r="D8" s="8"/>
      <c r="E8" s="8"/>
      <c r="F8" s="8"/>
    </row>
    <row r="9" ht="16.35" customHeight="1" spans="2:6">
      <c r="B9" s="43"/>
      <c r="C9" s="44"/>
      <c r="D9" s="10"/>
      <c r="E9" s="10"/>
      <c r="F9" s="10"/>
    </row>
    <row r="10" ht="16.35" customHeight="1" spans="2:6">
      <c r="B10" s="45" t="s">
        <v>156</v>
      </c>
      <c r="C10" s="46" t="s">
        <v>156</v>
      </c>
      <c r="D10" s="10"/>
      <c r="E10" s="10"/>
      <c r="F10" s="10"/>
    </row>
    <row r="11" ht="16.35" customHeight="1" spans="2:6">
      <c r="B11" s="45" t="s">
        <v>157</v>
      </c>
      <c r="C11" s="46" t="s">
        <v>157</v>
      </c>
      <c r="D11" s="10"/>
      <c r="E11" s="10"/>
      <c r="F11" s="10"/>
    </row>
  </sheetData>
  <mergeCells count="6">
    <mergeCell ref="B5:C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E23" sqref="E23"/>
    </sheetView>
  </sheetViews>
  <sheetFormatPr defaultColWidth="10" defaultRowHeight="14.4" outlineLevelCol="5"/>
  <cols>
    <col min="1" max="1" width="0.814814814814815" style="1" customWidth="1"/>
    <col min="2" max="2" width="0.12962962962963" style="1" customWidth="1"/>
    <col min="3" max="3" width="25.6481481481481" style="1" customWidth="1"/>
    <col min="4" max="4" width="16.8240740740741" style="1" customWidth="1"/>
    <col min="5" max="5" width="26.6018518518519" style="1" customWidth="1"/>
    <col min="6" max="6" width="17.3703703703704" style="1" customWidth="1"/>
    <col min="7" max="8" width="9.76851851851852" style="1" customWidth="1"/>
    <col min="9" max="16384" width="10" style="1"/>
  </cols>
  <sheetData>
    <row r="1" ht="16.35" customHeight="1" spans="1:3">
      <c r="A1" s="2"/>
      <c r="B1" s="32"/>
      <c r="C1" s="33" t="s">
        <v>158</v>
      </c>
    </row>
    <row r="2" ht="16.35" customHeight="1" spans="3:6">
      <c r="C2" s="12" t="s">
        <v>159</v>
      </c>
      <c r="D2" s="12"/>
      <c r="E2" s="12"/>
      <c r="F2" s="12"/>
    </row>
    <row r="3" ht="16.35" customHeight="1" spans="3:6">
      <c r="C3" s="12"/>
      <c r="D3" s="12"/>
      <c r="E3" s="12"/>
      <c r="F3" s="12"/>
    </row>
    <row r="4" ht="16.35" customHeight="1"/>
    <row r="5" ht="22.8" customHeight="1" spans="3:6">
      <c r="C5" s="5" t="s">
        <v>7</v>
      </c>
      <c r="D5" s="5"/>
      <c r="E5" s="5"/>
      <c r="F5" s="34" t="s">
        <v>8</v>
      </c>
    </row>
    <row r="6" ht="34.5" customHeight="1" spans="3:6">
      <c r="C6" s="35" t="s">
        <v>9</v>
      </c>
      <c r="D6" s="35"/>
      <c r="E6" s="35" t="s">
        <v>10</v>
      </c>
      <c r="F6" s="35"/>
    </row>
    <row r="7" ht="32.75" customHeight="1" spans="3:6">
      <c r="C7" s="35" t="s">
        <v>11</v>
      </c>
      <c r="D7" s="35" t="s">
        <v>12</v>
      </c>
      <c r="E7" s="35" t="s">
        <v>11</v>
      </c>
      <c r="F7" s="35" t="s">
        <v>12</v>
      </c>
    </row>
    <row r="8" ht="25" customHeight="1" spans="3:6">
      <c r="C8" s="36" t="s">
        <v>13</v>
      </c>
      <c r="D8" s="37">
        <v>4036.08</v>
      </c>
      <c r="E8" s="36" t="s">
        <v>13</v>
      </c>
      <c r="F8" s="37">
        <v>4036.08</v>
      </c>
    </row>
    <row r="9" ht="20.7" customHeight="1" spans="2:6">
      <c r="B9" s="38" t="s">
        <v>160</v>
      </c>
      <c r="C9" s="19" t="s">
        <v>19</v>
      </c>
      <c r="D9" s="37">
        <v>4036.08</v>
      </c>
      <c r="E9" s="19" t="s">
        <v>20</v>
      </c>
      <c r="F9" s="37">
        <v>1658.55</v>
      </c>
    </row>
    <row r="10" ht="20.7" customHeight="1" spans="2:6">
      <c r="B10" s="38"/>
      <c r="C10" s="19" t="s">
        <v>21</v>
      </c>
      <c r="D10" s="37"/>
      <c r="E10" s="19" t="s">
        <v>22</v>
      </c>
      <c r="F10" s="37">
        <v>166.61</v>
      </c>
    </row>
    <row r="11" ht="20.7" customHeight="1" spans="2:6">
      <c r="B11" s="38"/>
      <c r="C11" s="19" t="s">
        <v>23</v>
      </c>
      <c r="D11" s="37"/>
      <c r="E11" s="19" t="s">
        <v>24</v>
      </c>
      <c r="F11" s="37">
        <v>41.58</v>
      </c>
    </row>
    <row r="12" ht="20.7" customHeight="1" spans="2:6">
      <c r="B12" s="38"/>
      <c r="C12" s="19" t="s">
        <v>161</v>
      </c>
      <c r="D12" s="37"/>
      <c r="E12" s="19" t="s">
        <v>25</v>
      </c>
      <c r="F12" s="37">
        <v>2128</v>
      </c>
    </row>
    <row r="13" ht="20.7" customHeight="1" spans="2:6">
      <c r="B13" s="38"/>
      <c r="C13" s="19" t="s">
        <v>162</v>
      </c>
      <c r="D13" s="37"/>
      <c r="E13" s="19" t="s">
        <v>26</v>
      </c>
      <c r="F13" s="37">
        <v>41.34</v>
      </c>
    </row>
    <row r="14" ht="20.7" customHeight="1" spans="2:6">
      <c r="B14" s="38"/>
      <c r="C14" s="19" t="s">
        <v>163</v>
      </c>
      <c r="D14" s="37"/>
      <c r="E14" s="19"/>
      <c r="F14" s="37"/>
    </row>
    <row r="15" ht="20.7" customHeight="1" spans="2:6">
      <c r="B15" s="38"/>
      <c r="C15" s="19" t="s">
        <v>164</v>
      </c>
      <c r="D15" s="37"/>
      <c r="E15" s="19"/>
      <c r="F15" s="37"/>
    </row>
    <row r="16" ht="20.7" customHeight="1" spans="2:6">
      <c r="B16" s="38"/>
      <c r="C16" s="19" t="s">
        <v>165</v>
      </c>
      <c r="D16" s="37"/>
      <c r="E16" s="19"/>
      <c r="F16" s="37"/>
    </row>
    <row r="17" ht="20.7" customHeight="1" spans="2:6">
      <c r="B17" s="38"/>
      <c r="C17" s="19" t="s">
        <v>166</v>
      </c>
      <c r="D17" s="37"/>
      <c r="E17" s="19"/>
      <c r="F17" s="37"/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7" workbookViewId="0">
      <selection activeCell="K6" sqref="K6:K7"/>
    </sheetView>
  </sheetViews>
  <sheetFormatPr defaultColWidth="10" defaultRowHeight="14.4"/>
  <cols>
    <col min="1" max="1" width="0.407407407407407" style="1" customWidth="1"/>
    <col min="2" max="2" width="9.74074074074074" style="1" customWidth="1"/>
    <col min="3" max="3" width="29.9907407407407" style="1" customWidth="1"/>
    <col min="4" max="4" width="11.537037037037" style="1" customWidth="1"/>
    <col min="5" max="5" width="9.76851851851852" style="1" customWidth="1"/>
    <col min="6" max="8" width="9.44444444444444" style="1" customWidth="1"/>
    <col min="9" max="9" width="7.66666666666667" style="1" customWidth="1"/>
    <col min="10" max="11" width="9.44444444444444" style="1" customWidth="1"/>
    <col min="12" max="12" width="11.2222222222222" style="1" customWidth="1"/>
    <col min="13" max="13" width="11.6666666666667" style="1" customWidth="1"/>
    <col min="14" max="16384" width="10" style="1"/>
  </cols>
  <sheetData>
    <row r="1" ht="16.35" customHeight="1" spans="1:2">
      <c r="A1" s="2"/>
      <c r="B1" s="3" t="s">
        <v>167</v>
      </c>
    </row>
    <row r="2" ht="16.35" customHeight="1" spans="2:13">
      <c r="B2" s="12" t="s">
        <v>168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16.35" customHeight="1" spans="2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16.35" customHeight="1"/>
    <row r="5" ht="22.8" customHeight="1" spans="2:13">
      <c r="B5" s="5" t="s">
        <v>7</v>
      </c>
      <c r="C5" s="5"/>
      <c r="D5" s="5"/>
      <c r="E5" s="5"/>
      <c r="F5" s="5"/>
      <c r="G5" s="5"/>
      <c r="M5" s="11" t="s">
        <v>8</v>
      </c>
    </row>
    <row r="6" ht="36.2" customHeight="1" spans="2:13">
      <c r="B6" s="23" t="s">
        <v>169</v>
      </c>
      <c r="C6" s="23"/>
      <c r="D6" s="23" t="s">
        <v>40</v>
      </c>
      <c r="E6" s="24" t="s">
        <v>170</v>
      </c>
      <c r="F6" s="24" t="s">
        <v>171</v>
      </c>
      <c r="G6" s="24" t="s">
        <v>172</v>
      </c>
      <c r="H6" s="24" t="s">
        <v>173</v>
      </c>
      <c r="I6" s="24" t="s">
        <v>174</v>
      </c>
      <c r="J6" s="24" t="s">
        <v>175</v>
      </c>
      <c r="K6" s="24" t="s">
        <v>176</v>
      </c>
      <c r="L6" s="24" t="s">
        <v>177</v>
      </c>
      <c r="M6" s="24" t="s">
        <v>178</v>
      </c>
    </row>
    <row r="7" ht="30.15" customHeight="1" spans="2:13">
      <c r="B7" s="23" t="s">
        <v>95</v>
      </c>
      <c r="C7" s="23" t="s">
        <v>39</v>
      </c>
      <c r="D7" s="23"/>
      <c r="E7" s="24"/>
      <c r="F7" s="24"/>
      <c r="G7" s="24"/>
      <c r="H7" s="24"/>
      <c r="I7" s="24"/>
      <c r="J7" s="24"/>
      <c r="K7" s="24"/>
      <c r="L7" s="24"/>
      <c r="M7" s="24"/>
    </row>
    <row r="8" ht="20.7" customHeight="1" spans="2:13">
      <c r="B8" s="25" t="s">
        <v>13</v>
      </c>
      <c r="C8" s="25"/>
      <c r="D8" s="26">
        <v>4036.08</v>
      </c>
      <c r="E8" s="26">
        <v>4036.08</v>
      </c>
      <c r="F8" s="26"/>
      <c r="G8" s="26"/>
      <c r="H8" s="26"/>
      <c r="I8" s="26"/>
      <c r="J8" s="26"/>
      <c r="K8" s="26"/>
      <c r="L8" s="26"/>
      <c r="M8" s="26"/>
    </row>
    <row r="9" spans="2:13">
      <c r="B9" s="27" t="s">
        <v>43</v>
      </c>
      <c r="C9" s="28" t="s">
        <v>20</v>
      </c>
      <c r="D9" s="29">
        <v>1658.55</v>
      </c>
      <c r="E9" s="29">
        <v>1658.55</v>
      </c>
      <c r="F9" s="29"/>
      <c r="G9" s="29"/>
      <c r="H9" s="29"/>
      <c r="I9" s="29"/>
      <c r="J9" s="29"/>
      <c r="K9" s="29"/>
      <c r="L9" s="29"/>
      <c r="M9" s="29"/>
    </row>
    <row r="10" spans="2:13">
      <c r="B10" s="30" t="s">
        <v>179</v>
      </c>
      <c r="C10" s="31" t="s">
        <v>180</v>
      </c>
      <c r="D10" s="29">
        <v>1658.55</v>
      </c>
      <c r="E10" s="29">
        <v>1658.55</v>
      </c>
      <c r="F10" s="29"/>
      <c r="G10" s="29"/>
      <c r="H10" s="29"/>
      <c r="I10" s="29"/>
      <c r="J10" s="29"/>
      <c r="K10" s="29"/>
      <c r="L10" s="29"/>
      <c r="M10" s="29"/>
    </row>
    <row r="11" spans="2:13">
      <c r="B11" s="30" t="s">
        <v>181</v>
      </c>
      <c r="C11" s="31" t="s">
        <v>182</v>
      </c>
      <c r="D11" s="29">
        <v>350.33</v>
      </c>
      <c r="E11" s="29">
        <v>350.33</v>
      </c>
      <c r="F11" s="29"/>
      <c r="G11" s="29"/>
      <c r="H11" s="29"/>
      <c r="I11" s="29"/>
      <c r="J11" s="29"/>
      <c r="K11" s="29"/>
      <c r="L11" s="29"/>
      <c r="M11" s="29"/>
    </row>
    <row r="12" spans="2:13">
      <c r="B12" s="30" t="s">
        <v>183</v>
      </c>
      <c r="C12" s="31" t="s">
        <v>184</v>
      </c>
      <c r="D12" s="29">
        <v>9.45</v>
      </c>
      <c r="E12" s="29">
        <v>9.45</v>
      </c>
      <c r="F12" s="29"/>
      <c r="G12" s="29"/>
      <c r="H12" s="29"/>
      <c r="I12" s="29"/>
      <c r="J12" s="29"/>
      <c r="K12" s="29"/>
      <c r="L12" s="29"/>
      <c r="M12" s="29"/>
    </row>
    <row r="13" spans="2:13">
      <c r="B13" s="30" t="s">
        <v>185</v>
      </c>
      <c r="C13" s="31" t="s">
        <v>186</v>
      </c>
      <c r="D13" s="29">
        <v>206.37</v>
      </c>
      <c r="E13" s="29">
        <v>206.37</v>
      </c>
      <c r="F13" s="29"/>
      <c r="G13" s="29"/>
      <c r="H13" s="29"/>
      <c r="I13" s="29"/>
      <c r="J13" s="29"/>
      <c r="K13" s="29"/>
      <c r="L13" s="29"/>
      <c r="M13" s="29"/>
    </row>
    <row r="14" spans="2:13">
      <c r="B14" s="30" t="s">
        <v>187</v>
      </c>
      <c r="C14" s="31" t="s">
        <v>188</v>
      </c>
      <c r="D14" s="29">
        <v>1092.4</v>
      </c>
      <c r="E14" s="29">
        <v>1092.4</v>
      </c>
      <c r="F14" s="29"/>
      <c r="G14" s="29"/>
      <c r="H14" s="29"/>
      <c r="I14" s="29"/>
      <c r="J14" s="29"/>
      <c r="K14" s="29"/>
      <c r="L14" s="29"/>
      <c r="M14" s="29"/>
    </row>
    <row r="15" spans="2:13">
      <c r="B15" s="27" t="s">
        <v>54</v>
      </c>
      <c r="C15" s="28" t="s">
        <v>22</v>
      </c>
      <c r="D15" s="29">
        <v>166.61</v>
      </c>
      <c r="E15" s="29">
        <v>166.61</v>
      </c>
      <c r="F15" s="29"/>
      <c r="G15" s="29"/>
      <c r="H15" s="29"/>
      <c r="I15" s="29"/>
      <c r="J15" s="29"/>
      <c r="K15" s="29"/>
      <c r="L15" s="29"/>
      <c r="M15" s="29"/>
    </row>
    <row r="16" spans="2:13">
      <c r="B16" s="30" t="s">
        <v>189</v>
      </c>
      <c r="C16" s="31" t="s">
        <v>190</v>
      </c>
      <c r="D16" s="29">
        <v>166</v>
      </c>
      <c r="E16" s="29">
        <v>166</v>
      </c>
      <c r="F16" s="29"/>
      <c r="G16" s="29"/>
      <c r="H16" s="29"/>
      <c r="I16" s="29"/>
      <c r="J16" s="29"/>
      <c r="K16" s="29"/>
      <c r="L16" s="29"/>
      <c r="M16" s="29"/>
    </row>
    <row r="17" spans="2:13">
      <c r="B17" s="30" t="s">
        <v>191</v>
      </c>
      <c r="C17" s="31" t="s">
        <v>192</v>
      </c>
      <c r="D17" s="29">
        <v>67.02</v>
      </c>
      <c r="E17" s="29">
        <v>67.02</v>
      </c>
      <c r="F17" s="29"/>
      <c r="G17" s="29"/>
      <c r="H17" s="29"/>
      <c r="I17" s="29"/>
      <c r="J17" s="29"/>
      <c r="K17" s="29"/>
      <c r="L17" s="29"/>
      <c r="M17" s="29"/>
    </row>
    <row r="18" ht="24" spans="2:13">
      <c r="B18" s="30" t="s">
        <v>193</v>
      </c>
      <c r="C18" s="31" t="s">
        <v>194</v>
      </c>
      <c r="D18" s="29">
        <v>74.55</v>
      </c>
      <c r="E18" s="29">
        <v>74.55</v>
      </c>
      <c r="F18" s="29"/>
      <c r="G18" s="29"/>
      <c r="H18" s="29"/>
      <c r="I18" s="29"/>
      <c r="J18" s="29"/>
      <c r="K18" s="29"/>
      <c r="L18" s="29"/>
      <c r="M18" s="29"/>
    </row>
    <row r="19" spans="2:13">
      <c r="B19" s="30" t="s">
        <v>195</v>
      </c>
      <c r="C19" s="31" t="s">
        <v>196</v>
      </c>
      <c r="D19" s="29">
        <v>24.43</v>
      </c>
      <c r="E19" s="29">
        <v>24.43</v>
      </c>
      <c r="F19" s="29"/>
      <c r="G19" s="29"/>
      <c r="H19" s="29"/>
      <c r="I19" s="29"/>
      <c r="J19" s="29"/>
      <c r="K19" s="29"/>
      <c r="L19" s="29"/>
      <c r="M19" s="29"/>
    </row>
    <row r="20" spans="2:13">
      <c r="B20" s="30" t="s">
        <v>197</v>
      </c>
      <c r="C20" s="31" t="s">
        <v>198</v>
      </c>
      <c r="D20" s="29">
        <v>0.61</v>
      </c>
      <c r="E20" s="29">
        <v>0.61</v>
      </c>
      <c r="F20" s="29"/>
      <c r="G20" s="29"/>
      <c r="H20" s="29"/>
      <c r="I20" s="29"/>
      <c r="J20" s="29"/>
      <c r="K20" s="29"/>
      <c r="L20" s="29"/>
      <c r="M20" s="29"/>
    </row>
    <row r="21" spans="2:13">
      <c r="B21" s="30" t="s">
        <v>199</v>
      </c>
      <c r="C21" s="31" t="s">
        <v>200</v>
      </c>
      <c r="D21" s="29">
        <v>0.61</v>
      </c>
      <c r="E21" s="29">
        <v>0.61</v>
      </c>
      <c r="F21" s="29"/>
      <c r="G21" s="29"/>
      <c r="H21" s="29"/>
      <c r="I21" s="29"/>
      <c r="J21" s="29"/>
      <c r="K21" s="29"/>
      <c r="L21" s="29"/>
      <c r="M21" s="29"/>
    </row>
    <row r="22" spans="2:13">
      <c r="B22" s="27" t="s">
        <v>67</v>
      </c>
      <c r="C22" s="28" t="s">
        <v>24</v>
      </c>
      <c r="D22" s="29">
        <v>41.58</v>
      </c>
      <c r="E22" s="29">
        <v>41.58</v>
      </c>
      <c r="F22" s="29"/>
      <c r="G22" s="29"/>
      <c r="H22" s="29"/>
      <c r="I22" s="29"/>
      <c r="J22" s="29"/>
      <c r="K22" s="29"/>
      <c r="L22" s="29"/>
      <c r="M22" s="29"/>
    </row>
    <row r="23" spans="2:13">
      <c r="B23" s="30" t="s">
        <v>201</v>
      </c>
      <c r="C23" s="31" t="s">
        <v>202</v>
      </c>
      <c r="D23" s="29">
        <v>41.58</v>
      </c>
      <c r="E23" s="29">
        <v>41.58</v>
      </c>
      <c r="F23" s="29"/>
      <c r="G23" s="29"/>
      <c r="H23" s="29"/>
      <c r="I23" s="29"/>
      <c r="J23" s="29"/>
      <c r="K23" s="29"/>
      <c r="L23" s="29"/>
      <c r="M23" s="29"/>
    </row>
    <row r="24" spans="2:13">
      <c r="B24" s="30" t="s">
        <v>203</v>
      </c>
      <c r="C24" s="31" t="s">
        <v>204</v>
      </c>
      <c r="D24" s="29">
        <v>41.58</v>
      </c>
      <c r="E24" s="29">
        <v>41.58</v>
      </c>
      <c r="F24" s="29"/>
      <c r="G24" s="29"/>
      <c r="H24" s="29"/>
      <c r="I24" s="29"/>
      <c r="J24" s="29"/>
      <c r="K24" s="29"/>
      <c r="L24" s="29"/>
      <c r="M24" s="29"/>
    </row>
    <row r="25" spans="2:13">
      <c r="B25" s="27" t="s">
        <v>72</v>
      </c>
      <c r="C25" s="28" t="s">
        <v>25</v>
      </c>
      <c r="D25" s="29">
        <v>2128</v>
      </c>
      <c r="E25" s="29">
        <v>2128</v>
      </c>
      <c r="F25" s="29"/>
      <c r="G25" s="29"/>
      <c r="H25" s="29"/>
      <c r="I25" s="29"/>
      <c r="J25" s="29"/>
      <c r="K25" s="29"/>
      <c r="L25" s="29"/>
      <c r="M25" s="29"/>
    </row>
    <row r="26" spans="2:13">
      <c r="B26" s="30" t="s">
        <v>205</v>
      </c>
      <c r="C26" s="31" t="s">
        <v>206</v>
      </c>
      <c r="D26" s="29">
        <v>320</v>
      </c>
      <c r="E26" s="29">
        <v>320</v>
      </c>
      <c r="F26" s="29"/>
      <c r="G26" s="29"/>
      <c r="H26" s="29"/>
      <c r="I26" s="29"/>
      <c r="J26" s="29"/>
      <c r="K26" s="29"/>
      <c r="L26" s="29"/>
      <c r="M26" s="29"/>
    </row>
    <row r="27" spans="2:13">
      <c r="B27" s="30" t="s">
        <v>207</v>
      </c>
      <c r="C27" s="31" t="s">
        <v>208</v>
      </c>
      <c r="D27" s="29">
        <v>320</v>
      </c>
      <c r="E27" s="29">
        <v>320</v>
      </c>
      <c r="F27" s="29"/>
      <c r="G27" s="29"/>
      <c r="H27" s="29"/>
      <c r="I27" s="29"/>
      <c r="J27" s="29"/>
      <c r="K27" s="29"/>
      <c r="L27" s="29"/>
      <c r="M27" s="29"/>
    </row>
    <row r="28" spans="2:13">
      <c r="B28" s="30" t="s">
        <v>209</v>
      </c>
      <c r="C28" s="31" t="s">
        <v>210</v>
      </c>
      <c r="D28" s="29">
        <v>1200</v>
      </c>
      <c r="E28" s="29">
        <v>1200</v>
      </c>
      <c r="F28" s="29"/>
      <c r="G28" s="29"/>
      <c r="H28" s="29"/>
      <c r="I28" s="29"/>
      <c r="J28" s="29"/>
      <c r="K28" s="29"/>
      <c r="L28" s="29"/>
      <c r="M28" s="29"/>
    </row>
    <row r="29" spans="2:13">
      <c r="B29" s="30" t="s">
        <v>211</v>
      </c>
      <c r="C29" s="31" t="s">
        <v>212</v>
      </c>
      <c r="D29" s="29">
        <v>1200</v>
      </c>
      <c r="E29" s="29">
        <v>1200</v>
      </c>
      <c r="F29" s="29"/>
      <c r="G29" s="29"/>
      <c r="H29" s="29"/>
      <c r="I29" s="29"/>
      <c r="J29" s="29"/>
      <c r="K29" s="29"/>
      <c r="L29" s="29"/>
      <c r="M29" s="29"/>
    </row>
    <row r="30" spans="2:13">
      <c r="B30" s="30" t="s">
        <v>213</v>
      </c>
      <c r="C30" s="31" t="s">
        <v>214</v>
      </c>
      <c r="D30" s="29">
        <v>608</v>
      </c>
      <c r="E30" s="29">
        <v>608</v>
      </c>
      <c r="F30" s="29"/>
      <c r="G30" s="29"/>
      <c r="H30" s="29"/>
      <c r="I30" s="29"/>
      <c r="J30" s="29"/>
      <c r="K30" s="29"/>
      <c r="L30" s="29"/>
      <c r="M30" s="29"/>
    </row>
    <row r="31" spans="2:13">
      <c r="B31" s="30" t="s">
        <v>215</v>
      </c>
      <c r="C31" s="31" t="s">
        <v>216</v>
      </c>
      <c r="D31" s="29">
        <v>608</v>
      </c>
      <c r="E31" s="29">
        <v>608</v>
      </c>
      <c r="F31" s="29"/>
      <c r="G31" s="29"/>
      <c r="H31" s="29"/>
      <c r="I31" s="29"/>
      <c r="J31" s="29"/>
      <c r="K31" s="29"/>
      <c r="L31" s="29"/>
      <c r="M31" s="29"/>
    </row>
    <row r="32" spans="2:13">
      <c r="B32" s="27" t="s">
        <v>85</v>
      </c>
      <c r="C32" s="28" t="s">
        <v>26</v>
      </c>
      <c r="D32" s="29">
        <v>41.34</v>
      </c>
      <c r="E32" s="29">
        <v>41.34</v>
      </c>
      <c r="F32" s="29"/>
      <c r="G32" s="29"/>
      <c r="H32" s="29"/>
      <c r="I32" s="29"/>
      <c r="J32" s="29"/>
      <c r="K32" s="29"/>
      <c r="L32" s="29"/>
      <c r="M32" s="29"/>
    </row>
    <row r="33" spans="2:13">
      <c r="B33" s="30" t="s">
        <v>217</v>
      </c>
      <c r="C33" s="31" t="s">
        <v>218</v>
      </c>
      <c r="D33" s="29">
        <v>41.34</v>
      </c>
      <c r="E33" s="29">
        <v>41.34</v>
      </c>
      <c r="F33" s="29"/>
      <c r="G33" s="29"/>
      <c r="H33" s="29"/>
      <c r="I33" s="29"/>
      <c r="J33" s="29"/>
      <c r="K33" s="29"/>
      <c r="L33" s="29"/>
      <c r="M33" s="29"/>
    </row>
    <row r="34" spans="2:13">
      <c r="B34" s="30" t="s">
        <v>219</v>
      </c>
      <c r="C34" s="31" t="s">
        <v>220</v>
      </c>
      <c r="D34" s="29">
        <v>41.34</v>
      </c>
      <c r="E34" s="29">
        <v>41.34</v>
      </c>
      <c r="F34" s="29"/>
      <c r="G34" s="29"/>
      <c r="H34" s="29"/>
      <c r="I34" s="29"/>
      <c r="J34" s="29"/>
      <c r="K34" s="29"/>
      <c r="L34" s="29"/>
      <c r="M34" s="29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4" workbookViewId="0">
      <selection activeCell="K6" sqref="K6"/>
    </sheetView>
  </sheetViews>
  <sheetFormatPr defaultColWidth="10" defaultRowHeight="14.4" outlineLevelCol="5"/>
  <cols>
    <col min="1" max="1" width="0.537037037037037" style="1" customWidth="1"/>
    <col min="2" max="2" width="15.8981481481481" style="1" customWidth="1"/>
    <col min="3" max="3" width="27.9537037037037" style="1" customWidth="1"/>
    <col min="4" max="4" width="17.9074074074074" style="1" customWidth="1"/>
    <col min="5" max="5" width="17.3703703703704" style="1" customWidth="1"/>
    <col min="6" max="6" width="15.4722222222222" style="1" customWidth="1"/>
    <col min="7" max="16384" width="10" style="1"/>
  </cols>
  <sheetData>
    <row r="1" ht="16.35" customHeight="1" spans="1:2">
      <c r="A1" s="2"/>
      <c r="B1" s="3" t="s">
        <v>221</v>
      </c>
    </row>
    <row r="2" ht="16.35" customHeight="1" spans="2:6">
      <c r="B2" s="12" t="s">
        <v>222</v>
      </c>
      <c r="C2" s="12"/>
      <c r="D2" s="12"/>
      <c r="E2" s="12"/>
      <c r="F2" s="12"/>
    </row>
    <row r="3" ht="16.35" customHeight="1" spans="2:6">
      <c r="B3" s="12"/>
      <c r="C3" s="12"/>
      <c r="D3" s="12"/>
      <c r="E3" s="12"/>
      <c r="F3" s="12"/>
    </row>
    <row r="4" ht="16.35" customHeight="1" spans="2:6">
      <c r="B4" s="13"/>
      <c r="C4" s="13"/>
      <c r="D4" s="13"/>
      <c r="E4" s="13"/>
      <c r="F4" s="13"/>
    </row>
    <row r="5" ht="22.8" customHeight="1" spans="2:6">
      <c r="B5" s="5" t="s">
        <v>7</v>
      </c>
      <c r="C5" s="5"/>
      <c r="D5" s="5"/>
      <c r="E5" s="13"/>
      <c r="F5" s="14" t="s">
        <v>8</v>
      </c>
    </row>
    <row r="6" ht="31.9" customHeight="1" spans="2:6">
      <c r="B6" s="15" t="s">
        <v>95</v>
      </c>
      <c r="C6" s="15" t="s">
        <v>39</v>
      </c>
      <c r="D6" s="15" t="s">
        <v>40</v>
      </c>
      <c r="E6" s="15" t="s">
        <v>223</v>
      </c>
      <c r="F6" s="15" t="s">
        <v>224</v>
      </c>
    </row>
    <row r="7" ht="23.25" customHeight="1" spans="2:6">
      <c r="B7" s="16" t="s">
        <v>13</v>
      </c>
      <c r="C7" s="16"/>
      <c r="D7" s="17">
        <v>4036.08</v>
      </c>
      <c r="E7" s="17">
        <v>546.94</v>
      </c>
      <c r="F7" s="17">
        <v>3489.14</v>
      </c>
    </row>
    <row r="8" ht="15.6" spans="2:6">
      <c r="B8" s="18" t="s">
        <v>43</v>
      </c>
      <c r="C8" s="19" t="s">
        <v>20</v>
      </c>
      <c r="D8" s="20">
        <v>1658.55</v>
      </c>
      <c r="E8" s="20">
        <v>350.33</v>
      </c>
      <c r="F8" s="20">
        <v>1308.22</v>
      </c>
    </row>
    <row r="9" ht="15.6" spans="2:6">
      <c r="B9" s="21" t="s">
        <v>225</v>
      </c>
      <c r="C9" s="22" t="s">
        <v>226</v>
      </c>
      <c r="D9" s="20">
        <v>1658.55</v>
      </c>
      <c r="E9" s="20">
        <v>350.33</v>
      </c>
      <c r="F9" s="20">
        <v>1308.22</v>
      </c>
    </row>
    <row r="10" ht="15.6" spans="2:6">
      <c r="B10" s="21" t="s">
        <v>227</v>
      </c>
      <c r="C10" s="22" t="s">
        <v>228</v>
      </c>
      <c r="D10" s="20">
        <v>350.33</v>
      </c>
      <c r="E10" s="20">
        <v>350.33</v>
      </c>
      <c r="F10" s="20"/>
    </row>
    <row r="11" ht="15.6" spans="2:6">
      <c r="B11" s="21" t="s">
        <v>229</v>
      </c>
      <c r="C11" s="22" t="s">
        <v>230</v>
      </c>
      <c r="D11" s="20">
        <v>9.45</v>
      </c>
      <c r="E11" s="20"/>
      <c r="F11" s="20">
        <v>9.45</v>
      </c>
    </row>
    <row r="12" ht="15.6" spans="2:6">
      <c r="B12" s="21" t="s">
        <v>231</v>
      </c>
      <c r="C12" s="22" t="s">
        <v>232</v>
      </c>
      <c r="D12" s="20">
        <v>206.37</v>
      </c>
      <c r="E12" s="20"/>
      <c r="F12" s="20">
        <v>206.37</v>
      </c>
    </row>
    <row r="13" ht="15.6" spans="2:6">
      <c r="B13" s="21" t="s">
        <v>233</v>
      </c>
      <c r="C13" s="22" t="s">
        <v>234</v>
      </c>
      <c r="D13" s="20">
        <v>1092.4</v>
      </c>
      <c r="E13" s="20"/>
      <c r="F13" s="20">
        <v>1092.4</v>
      </c>
    </row>
    <row r="14" ht="15.6" spans="2:6">
      <c r="B14" s="18" t="s">
        <v>54</v>
      </c>
      <c r="C14" s="19" t="s">
        <v>22</v>
      </c>
      <c r="D14" s="20">
        <v>166.61</v>
      </c>
      <c r="E14" s="20">
        <v>113.69</v>
      </c>
      <c r="F14" s="20">
        <v>52.92</v>
      </c>
    </row>
    <row r="15" ht="15.6" spans="2:6">
      <c r="B15" s="21" t="s">
        <v>235</v>
      </c>
      <c r="C15" s="22" t="s">
        <v>236</v>
      </c>
      <c r="D15" s="20">
        <v>166</v>
      </c>
      <c r="E15" s="20">
        <v>113.08</v>
      </c>
      <c r="F15" s="20">
        <v>52.92</v>
      </c>
    </row>
    <row r="16" ht="15.6" spans="2:6">
      <c r="B16" s="21" t="s">
        <v>237</v>
      </c>
      <c r="C16" s="22" t="s">
        <v>238</v>
      </c>
      <c r="D16" s="20">
        <v>67.02</v>
      </c>
      <c r="E16" s="20">
        <v>14.1</v>
      </c>
      <c r="F16" s="20">
        <v>52.92</v>
      </c>
    </row>
    <row r="17" ht="31.2" spans="2:6">
      <c r="B17" s="21" t="s">
        <v>239</v>
      </c>
      <c r="C17" s="22" t="s">
        <v>240</v>
      </c>
      <c r="D17" s="20">
        <v>74.55</v>
      </c>
      <c r="E17" s="20">
        <v>74.55</v>
      </c>
      <c r="F17" s="20"/>
    </row>
    <row r="18" ht="31.2" spans="2:6">
      <c r="B18" s="21" t="s">
        <v>241</v>
      </c>
      <c r="C18" s="22" t="s">
        <v>242</v>
      </c>
      <c r="D18" s="20">
        <v>24.43</v>
      </c>
      <c r="E18" s="20">
        <v>24.43</v>
      </c>
      <c r="F18" s="20"/>
    </row>
    <row r="19" ht="15.6" spans="2:6">
      <c r="B19" s="21" t="s">
        <v>243</v>
      </c>
      <c r="C19" s="22" t="s">
        <v>244</v>
      </c>
      <c r="D19" s="20">
        <v>0.61</v>
      </c>
      <c r="E19" s="20">
        <v>0.61</v>
      </c>
      <c r="F19" s="20"/>
    </row>
    <row r="20" ht="15.6" spans="2:6">
      <c r="B20" s="21" t="s">
        <v>245</v>
      </c>
      <c r="C20" s="22" t="s">
        <v>246</v>
      </c>
      <c r="D20" s="20">
        <v>0.61</v>
      </c>
      <c r="E20" s="20">
        <v>0.61</v>
      </c>
      <c r="F20" s="20"/>
    </row>
    <row r="21" ht="15.6" spans="2:6">
      <c r="B21" s="18" t="s">
        <v>67</v>
      </c>
      <c r="C21" s="19" t="s">
        <v>24</v>
      </c>
      <c r="D21" s="20">
        <v>41.58</v>
      </c>
      <c r="E21" s="20">
        <v>41.58</v>
      </c>
      <c r="F21" s="20"/>
    </row>
    <row r="22" ht="15.6" spans="2:6">
      <c r="B22" s="21" t="s">
        <v>247</v>
      </c>
      <c r="C22" s="22" t="s">
        <v>248</v>
      </c>
      <c r="D22" s="20">
        <v>41.58</v>
      </c>
      <c r="E22" s="20">
        <v>41.58</v>
      </c>
      <c r="F22" s="20"/>
    </row>
    <row r="23" ht="15.6" spans="2:6">
      <c r="B23" s="21" t="s">
        <v>249</v>
      </c>
      <c r="C23" s="22" t="s">
        <v>250</v>
      </c>
      <c r="D23" s="20">
        <v>41.58</v>
      </c>
      <c r="E23" s="20">
        <v>41.58</v>
      </c>
      <c r="F23" s="20"/>
    </row>
    <row r="24" ht="15.6" spans="2:6">
      <c r="B24" s="18" t="s">
        <v>72</v>
      </c>
      <c r="C24" s="19" t="s">
        <v>25</v>
      </c>
      <c r="D24" s="20">
        <v>2128</v>
      </c>
      <c r="E24" s="20"/>
      <c r="F24" s="20">
        <v>2128</v>
      </c>
    </row>
    <row r="25" ht="15.6" spans="2:6">
      <c r="B25" s="21" t="s">
        <v>251</v>
      </c>
      <c r="C25" s="22" t="s">
        <v>252</v>
      </c>
      <c r="D25" s="20">
        <v>320</v>
      </c>
      <c r="E25" s="20"/>
      <c r="F25" s="20">
        <v>320</v>
      </c>
    </row>
    <row r="26" ht="15.6" spans="2:6">
      <c r="B26" s="21" t="s">
        <v>253</v>
      </c>
      <c r="C26" s="22" t="s">
        <v>254</v>
      </c>
      <c r="D26" s="20">
        <v>320</v>
      </c>
      <c r="E26" s="20"/>
      <c r="F26" s="20">
        <v>320</v>
      </c>
    </row>
    <row r="27" ht="15.6" spans="2:6">
      <c r="B27" s="21" t="s">
        <v>255</v>
      </c>
      <c r="C27" s="22" t="s">
        <v>256</v>
      </c>
      <c r="D27" s="20">
        <v>1200</v>
      </c>
      <c r="E27" s="20"/>
      <c r="F27" s="20">
        <v>1200</v>
      </c>
    </row>
    <row r="28" ht="15.6" spans="2:6">
      <c r="B28" s="21" t="s">
        <v>257</v>
      </c>
      <c r="C28" s="22" t="s">
        <v>258</v>
      </c>
      <c r="D28" s="20">
        <v>1200</v>
      </c>
      <c r="E28" s="20"/>
      <c r="F28" s="20">
        <v>1200</v>
      </c>
    </row>
    <row r="29" ht="15.6" spans="2:6">
      <c r="B29" s="21" t="s">
        <v>259</v>
      </c>
      <c r="C29" s="22" t="s">
        <v>260</v>
      </c>
      <c r="D29" s="20">
        <v>608</v>
      </c>
      <c r="E29" s="20"/>
      <c r="F29" s="20">
        <v>608</v>
      </c>
    </row>
    <row r="30" ht="15.6" spans="2:6">
      <c r="B30" s="21" t="s">
        <v>261</v>
      </c>
      <c r="C30" s="22" t="s">
        <v>262</v>
      </c>
      <c r="D30" s="20">
        <v>608</v>
      </c>
      <c r="E30" s="20"/>
      <c r="F30" s="20">
        <v>608</v>
      </c>
    </row>
    <row r="31" ht="15.6" spans="2:6">
      <c r="B31" s="18" t="s">
        <v>85</v>
      </c>
      <c r="C31" s="19" t="s">
        <v>26</v>
      </c>
      <c r="D31" s="20">
        <v>41.34</v>
      </c>
      <c r="E31" s="20">
        <v>41.34</v>
      </c>
      <c r="F31" s="20"/>
    </row>
    <row r="32" ht="15.6" spans="2:6">
      <c r="B32" s="21" t="s">
        <v>263</v>
      </c>
      <c r="C32" s="22" t="s">
        <v>264</v>
      </c>
      <c r="D32" s="20">
        <v>41.34</v>
      </c>
      <c r="E32" s="20">
        <v>41.34</v>
      </c>
      <c r="F32" s="20"/>
    </row>
    <row r="33" ht="15.6" spans="2:6">
      <c r="B33" s="21" t="s">
        <v>265</v>
      </c>
      <c r="C33" s="22" t="s">
        <v>266</v>
      </c>
      <c r="D33" s="20">
        <v>41.34</v>
      </c>
      <c r="E33" s="20">
        <v>41.34</v>
      </c>
      <c r="F33" s="20"/>
    </row>
  </sheetData>
  <mergeCells count="3">
    <mergeCell ref="B5:D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Hornblower</cp:lastModifiedBy>
  <dcterms:created xsi:type="dcterms:W3CDTF">2023-02-15T08:21:00Z</dcterms:created>
  <dcterms:modified xsi:type="dcterms:W3CDTF">2023-02-16T00:58:55Z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45AC38A9AE1440D2B7D5320724A3BA4C</vt:lpwstr>
  </property>
  <property fmtid="{D5CDD505-2E9C-101B-9397-08002B2CF9AE}" pid="3" name="KSOProductBuildVer">
    <vt:lpwstr>2052-11.1.0.13703</vt:lpwstr>
  </property>
</Properties>
</file>